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5"/>
  </bookViews>
  <sheets>
    <sheet name="дод2" sheetId="1" r:id="rId1"/>
    <sheet name="дод3" sheetId="2" r:id="rId2"/>
    <sheet name="дод 5" sheetId="3" r:id="rId3"/>
    <sheet name="дод6" sheetId="4" r:id="rId4"/>
    <sheet name=" дод7" sheetId="5" r:id="rId5"/>
    <sheet name="дод 5 (2)" sheetId="6" r:id="rId6"/>
  </sheets>
  <definedNames>
    <definedName name="_xlfn.AGGREGATE" hidden="1">#NAME?</definedName>
    <definedName name="_xlnm.Print_Titles" localSheetId="2">'дод 5'!$5:$8</definedName>
    <definedName name="_xlnm.Print_Titles" localSheetId="5">'дод 5 (2)'!$5:$8</definedName>
    <definedName name="_xlnm.Print_Titles" localSheetId="0">'дод2'!$6:$6</definedName>
    <definedName name="_xlnm.Print_Titles" localSheetId="1">'дод3'!$5:$7</definedName>
    <definedName name="_xlnm.Print_Titles" localSheetId="3">'дод6'!$E:$F,'дод6'!#REF!</definedName>
    <definedName name="_xlnm.Print_Area" localSheetId="4">' дод7'!$A$1:$M$38</definedName>
    <definedName name="_xlnm.Print_Area" localSheetId="2">'дод 5'!$A$1:$AH$20</definedName>
    <definedName name="_xlnm.Print_Area" localSheetId="5">'дод 5 (2)'!$A$1:$M$20</definedName>
    <definedName name="_xlnm.Print_Area" localSheetId="0">'дод2'!$A$2:$F$31</definedName>
    <definedName name="_xlnm.Print_Area" localSheetId="3">'дод6'!$A$1:$J$27</definedName>
  </definedNames>
  <calcPr fullCalcOnLoad="1"/>
</workbook>
</file>

<file path=xl/sharedStrings.xml><?xml version="1.0" encoding="utf-8"?>
<sst xmlns="http://schemas.openxmlformats.org/spreadsheetml/2006/main" count="423" uniqueCount="249">
  <si>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</si>
  <si>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</si>
  <si>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</si>
  <si>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</si>
  <si>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</si>
  <si>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</si>
  <si>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</si>
  <si>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</si>
  <si>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</si>
  <si>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</si>
  <si>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</si>
  <si>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</si>
  <si>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</si>
  <si>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</si>
  <si>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0111</t>
  </si>
  <si>
    <t>в т.ч. бюджет розвитку</t>
  </si>
  <si>
    <t>Найменування місцевої (регіональної) програми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</si>
  <si>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</si>
  <si>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</si>
  <si>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t>Внутрішнє фінансування</t>
  </si>
  <si>
    <t>Кошти,що передаються із загального фонду бюджету до бюджету розвитку(спеціальго фонду)</t>
  </si>
  <si>
    <t>Фінансування за рахунок зміни залишків бюджетних коштів</t>
  </si>
  <si>
    <t>0200000</t>
  </si>
  <si>
    <t>Виконавчий комітет Новосанжарської селищної ради</t>
  </si>
  <si>
    <t>0210000</t>
  </si>
  <si>
    <t>грн.</t>
  </si>
  <si>
    <r>
      <t xml:space="preserve">Виконавчий комітет Новосанжарської селищної ради </t>
    </r>
    <r>
      <rPr>
        <i/>
        <sz val="10"/>
        <rFont val="Times New Roman"/>
        <family val="1"/>
      </rPr>
      <t>(головний розпорядник)</t>
    </r>
  </si>
  <si>
    <t>0150</t>
  </si>
  <si>
    <t>0210150</t>
  </si>
  <si>
    <t>Програма розвитку місцевого самоврядування  у Новосанжарській селищній раді на 2018 рік</t>
  </si>
  <si>
    <t>0211160</t>
  </si>
  <si>
    <t>1160</t>
  </si>
  <si>
    <t>0990</t>
  </si>
  <si>
    <t>Програма правової освіти населення  Новосанжарської селищної ради на 2018-2021 ріки</t>
  </si>
  <si>
    <t>0213133</t>
  </si>
  <si>
    <t>1040</t>
  </si>
  <si>
    <t>Програма Молодь Новосанжарщини</t>
  </si>
  <si>
    <t>1090</t>
  </si>
  <si>
    <t>Програма  соціального захисту осіб з особливими потребами, ветеранів,пенсіонерів всіх рівнів, учасників бойових дій та добровольців при проведенні антитерористичної операції Новосанжарської селищноїради на 2018-2020 роки</t>
  </si>
  <si>
    <t>0214080</t>
  </si>
  <si>
    <r>
      <t xml:space="preserve">Виконавчий комітет Новосанжарської селищної ради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</si>
  <si>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Капітальні видатки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</si>
  <si>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 </t>
  </si>
  <si>
    <t>0210100</t>
  </si>
  <si>
    <t xml:space="preserve">Державне управління </t>
  </si>
  <si>
    <t>Реалізація державної політики у молодіжній сфері</t>
  </si>
  <si>
    <t>0213130</t>
  </si>
  <si>
    <t>0213000</t>
  </si>
  <si>
    <t>Інші заходи та заклади молодіжної політики</t>
  </si>
  <si>
    <t>0211000</t>
  </si>
  <si>
    <t>Освіта</t>
  </si>
  <si>
    <t>Інші програми, заклади та заходи у сфері освіти</t>
  </si>
  <si>
    <t>Інші заклади та заходи</t>
  </si>
  <si>
    <t>0214000</t>
  </si>
  <si>
    <t>Культура і мистецтво</t>
  </si>
  <si>
    <t>Інші заклади та заходи в галузі культури і мистецтва</t>
  </si>
  <si>
    <t>0219000</t>
  </si>
  <si>
    <t>0100</t>
  </si>
  <si>
    <t>1000</t>
  </si>
  <si>
    <t>0213100</t>
  </si>
  <si>
    <t>3100</t>
  </si>
  <si>
    <t xml:space="preserve">Надання  соціальних та реабілітаційних послуг громадянам похилого віку, інвалідам, дітям-інвалідам в установах соціального обслуговування </t>
  </si>
  <si>
    <t>3000</t>
  </si>
  <si>
    <t>0213240</t>
  </si>
  <si>
    <t xml:space="preserve">Інші  заходи  у сфері соціального захисту і соціального забезпечення </t>
  </si>
  <si>
    <t>Соціальний захист та соціальне забезпечення</t>
  </si>
  <si>
    <t>0217460</t>
  </si>
  <si>
    <t>0213242</t>
  </si>
  <si>
    <t>Фінансування за типом кредитора</t>
  </si>
  <si>
    <t>Загальне фінансування</t>
  </si>
  <si>
    <t xml:space="preserve">Фінансування за типом боргового зобов,язання </t>
  </si>
  <si>
    <t xml:space="preserve">     Х</t>
  </si>
  <si>
    <t>усього</t>
  </si>
  <si>
    <t>Усього</t>
  </si>
  <si>
    <t>Код програмної класифікації видатків та кредитування місцевих бюджетів</t>
  </si>
  <si>
    <t>Найменування головного розпорядника коштів місцевого бюджету, відповідального виконавця, бюджетної програми / підпрограмизгідно з типовою програмною класифікацією видатків та кредитування місцевих бюджетів
ТКВКБМС</t>
  </si>
  <si>
    <t>Код функціональної класифікації видатків та кредитування місцевих бюджетів</t>
  </si>
  <si>
    <t>Код  типової програмної 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</si>
  <si>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</si>
  <si>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 ункціональної класифікації видатків та кредитування  бюджету</t>
  </si>
  <si>
    <t xml:space="preserve">Найменування головного розпорядника коштів місцевого бюджету, відповідального виконавця, бюджетної програми /підрограми згідно з типовою програмною класифікацією видатків та кредитування місцевих бюджетів
</t>
  </si>
  <si>
    <t xml:space="preserve">Назва об’єктів відповідно  до проектно- кошторисної документації </t>
  </si>
  <si>
    <t xml:space="preserve"> строк реалізації об,єкта ( рік початку і завершення )</t>
  </si>
  <si>
    <t>Загальна вартість об,єкта, гривень</t>
  </si>
  <si>
    <t>обсяг видатків бюджету розвитку гривень</t>
  </si>
  <si>
    <t>Рівень будівельної готовності об,єктів на кінець бюджетного періода %</t>
  </si>
  <si>
    <t>Код Програмної класифікації видатків та кредитування місцевих бюджетів</t>
  </si>
  <si>
    <t>Код Типової класифікації видатків та кредитування місцевих бюджнтів</t>
  </si>
  <si>
    <t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</si>
  <si>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бюджету/, відповідального виконавця,  найменування бюджетної програми 
згідно з типовою  класифікацією видатків та кредитування місцевих бюджетів
</t>
  </si>
  <si>
    <t>Дата та номер документів якими затверджено місцеву регіональну програму</t>
  </si>
  <si>
    <t>у тому числі бюджет розвитку</t>
  </si>
  <si>
    <t xml:space="preserve">Усього </t>
  </si>
  <si>
    <t>Х</t>
  </si>
  <si>
    <t>Найменування бюджету-одержувача міжбюджетного трансферта</t>
  </si>
  <si>
    <t>загального фонду на</t>
  </si>
  <si>
    <t>найменування трансферту</t>
  </si>
  <si>
    <t>16315200000</t>
  </si>
  <si>
    <t>Новосанжарський райбюджет</t>
  </si>
  <si>
    <t>Міжбюджетні трансферти</t>
  </si>
  <si>
    <t>16531520000</t>
  </si>
  <si>
    <t xml:space="preserve">  Секретар селищної ради                                                               О.О.Вовк</t>
  </si>
  <si>
    <t>Секретар селищної ради                                                                              О.О.Вовк</t>
  </si>
  <si>
    <t>Секретар селищної ради                                                                   О.О.Вовк</t>
  </si>
  <si>
    <t>Секретар селищної ради                                                                            О.О.Вовк</t>
  </si>
  <si>
    <t xml:space="preserve">    Секретар селищної ради                                                                                 О.О.Вовк</t>
  </si>
  <si>
    <t>021100</t>
  </si>
  <si>
    <t>02160000</t>
  </si>
  <si>
    <t>0216030</t>
  </si>
  <si>
    <t>6030</t>
  </si>
  <si>
    <t>0620</t>
  </si>
  <si>
    <t>Організація благоустрою населеннх пунктів</t>
  </si>
  <si>
    <t>6000</t>
  </si>
  <si>
    <t>Трансферти іншим місцевим бюджетам</t>
  </si>
  <si>
    <t xml:space="preserve"> Про внесення  змін до  розподілу коштів бюджету розвитку за об'єктами у 2019 році </t>
  </si>
  <si>
    <t xml:space="preserve">Про внесення змін до фінансування бюджету об"єднаної селищної територіальної громади  на 2019 рік  </t>
  </si>
  <si>
    <t>Про внесення змін до  розподілу
видатків   бюджету об"єднаної селищної територіальної громади  на 2019 рік</t>
  </si>
  <si>
    <t>Про внесення змін до  міжбюджетних трансфертів   бюджету об"єднаної селищної територіальної громади  на 2019 рік</t>
  </si>
  <si>
    <t xml:space="preserve">Про внесення змін до до розподілу витрат  місцевого бюджету на реалізацію місцевих/регіональних програм у 2019 році
</t>
  </si>
  <si>
    <t xml:space="preserve">             Загальне фінансування</t>
  </si>
  <si>
    <t>в тому числі бюджет розвитку</t>
  </si>
  <si>
    <t>0180</t>
  </si>
  <si>
    <t xml:space="preserve"> Затверджена рішенням № 5 17 сесії селищної ради 7 скл від 20.12.2018р  </t>
  </si>
  <si>
    <t>0219770</t>
  </si>
  <si>
    <t>0219700</t>
  </si>
  <si>
    <t>Інші субвенції з місевого бюджету</t>
  </si>
  <si>
    <t>0211010</t>
  </si>
  <si>
    <t>1010</t>
  </si>
  <si>
    <t>Надання дошкільної осівти</t>
  </si>
  <si>
    <t>Новосанжарська ОТГ</t>
  </si>
  <si>
    <t>Субенція з мсцевого  іншим місцевим  бюджетам на здійснення  програм та заходів за рахунок коштів  місцевих бюджетів</t>
  </si>
  <si>
    <t>0215000</t>
  </si>
  <si>
    <t>0215031</t>
  </si>
  <si>
    <t>5031</t>
  </si>
  <si>
    <t>Утримання та  навчально-тренувальна робота  комунальних  дитячо юнацьких спортивних шкіл</t>
  </si>
  <si>
    <t>0810</t>
  </si>
  <si>
    <t>5000</t>
  </si>
  <si>
    <t>Житлово-комунальне</t>
  </si>
  <si>
    <t>Фізична культура і спорт</t>
  </si>
  <si>
    <t>Програма соціально-економічного, культурно- мистецького  розвитку та охорони навколишнього природного серидовища у Новосанжарській селищній раді на 2019 рік</t>
  </si>
  <si>
    <t>Субвенція з державного  бюджету місцевим бюджетам на здійснення заходів щодо соціально економічного розвитку  окремих територій</t>
  </si>
  <si>
    <t>0218330</t>
  </si>
  <si>
    <t>8330</t>
  </si>
  <si>
    <t>0218000</t>
  </si>
  <si>
    <t>0218300</t>
  </si>
  <si>
    <t>8300</t>
  </si>
  <si>
    <t>8000</t>
  </si>
  <si>
    <t>0540</t>
  </si>
  <si>
    <t>Інша діяльність у сфері  екології та  охорони  природніх ресурсів</t>
  </si>
  <si>
    <t xml:space="preserve">Інша діяльність </t>
  </si>
  <si>
    <t>0211020</t>
  </si>
  <si>
    <t>0921</t>
  </si>
  <si>
    <t>1020</t>
  </si>
  <si>
    <t>0219100</t>
  </si>
  <si>
    <t>0219130</t>
  </si>
  <si>
    <t>0219300</t>
  </si>
  <si>
    <t>0219330</t>
  </si>
  <si>
    <t>0219350</t>
  </si>
  <si>
    <t>Дотації з місцевого бюджету іншим бюджетам</t>
  </si>
  <si>
    <t>Субенція з місцевого бюджету на забезпечення якісної , сучасної та доступно загальної середньої освіти "Нова  українська школа"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</si>
  <si>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субвенцції з державного бюджету</t>
  </si>
  <si>
    <t>0219310</t>
  </si>
  <si>
    <t>Субвенця з  місцевого бюджету на здійснення переданих видатків у сфері  освіти за рахунок коштів освітньої субвенції</t>
  </si>
  <si>
    <t>Субвенція з місцевого бюджету іншим місцевим  бюджетам на здійснкення програм у галузі освіти за рахунок  субвенції з державного бюджету</t>
  </si>
  <si>
    <t>Дотація з місцевого бюджету на здійснкення переданих з державного бюджету видатків з утримання закладів освіти та охорони здоров,яза рахунок  відповідної додаткової дотації з державного бюджету</t>
  </si>
  <si>
    <t>Надання загальної середньої освіти загальноосвітніими навчальними закладами  ( в тч школою-дитячим садком, інтернатом при школі  спеціалІзоаними  школами, лІцеями, гімназіями, колегіумами</t>
  </si>
  <si>
    <t>Капітальні  видатки</t>
  </si>
  <si>
    <t>Опорний заклад Новосанжарська загальноосвітня школа 1-111 ст</t>
  </si>
  <si>
    <t>спеціального фонду на</t>
  </si>
  <si>
    <t>Інші субвенції місцевим бюджетам</t>
  </si>
  <si>
    <t>Надання загальної середньої освіти загальноосвітніими навчальними закладами  ( в тч школою-дитячим садком, інтернатом при школі  спеціалзоаними  школами, лфцеями, гімназіями, колегіумами</t>
  </si>
  <si>
    <t>в т.ч</t>
  </si>
  <si>
    <t>в інклюзивних та спеціальних класах  закладів загальної середньої освіти ( 2620 видатки споживання )</t>
  </si>
  <si>
    <t>в інклюзивних та спеціальних класах закладів  загальної середньої освіти (3220 видатки  розвитку)</t>
  </si>
  <si>
    <t>в т.ч.</t>
  </si>
  <si>
    <t>0213104</t>
  </si>
  <si>
    <t>3104</t>
  </si>
  <si>
    <t>Забезпечення  соціальними послугами  за місцем проживання громадян які не здатні  до  самообслуговування у зв,язку з похилим віком, хворобою, інвалідністю</t>
  </si>
  <si>
    <t>Надання соціальних та реабілітаційних послуг щромадянам похилого віку особам з інвалідніситю дітям з інвалідністю в установах соціального обслуговванн</t>
  </si>
  <si>
    <t>Охорона навколішнього природного середовища</t>
  </si>
  <si>
    <t>Інша діяльність</t>
  </si>
  <si>
    <t>0219320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</si>
  <si>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</si>
  <si>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Трансферти з інших місцевих бюджетів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</si>
  <si>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</si>
  <si>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 (ОЗ Новосанжарська загальноосвітня школа І-ІІІ ступенів)</t>
  </si>
  <si>
    <t>0218700</t>
  </si>
  <si>
    <t>0218100</t>
  </si>
  <si>
    <t>8100</t>
  </si>
  <si>
    <t>Захист населення і територій віід надзвичайних ситуацій техногенного та природного  характеру</t>
  </si>
  <si>
    <t>0218110</t>
  </si>
  <si>
    <t>8110</t>
  </si>
  <si>
    <t>0320</t>
  </si>
  <si>
    <t>Заходи із запобігання  та ліквідачії надзвичайних ситуацій та наслідків стихійного лиха</t>
  </si>
  <si>
    <t>8700</t>
  </si>
  <si>
    <t>0133</t>
  </si>
  <si>
    <t>Резервний фонд</t>
  </si>
  <si>
    <t>Охорона навколишнього природного середовища</t>
  </si>
  <si>
    <t>Інша діяльність у сфері  екології та  охорони  природних ресурсів</t>
  </si>
  <si>
    <t>Інша діячльність</t>
  </si>
  <si>
    <t>Капітальний ремонт корпусів №3 і№4 дитячого садка "Лелеченька" по вул. Центральна, 31А в смт Нові Санжари</t>
  </si>
  <si>
    <t>Капітальний ремонт благоустрою території дитячого садка "Сонечко" корпус №2 по вул. Першотравневій, 14 в смт. Нові Санжари</t>
  </si>
  <si>
    <t>0910</t>
  </si>
  <si>
    <t xml:space="preserve">Дотація з місцевого бюджету на здійснкення переданих з державного бюджету видатків з утримання закладів освіти та охорони здоров,яза рахунок  відповідної додаткової дотації з державного бюджету  </t>
  </si>
  <si>
    <t>Зачепилівська загальноосвітня школа І-ІІ ступенів ім. Бориса Олійника</t>
  </si>
  <si>
    <t>Опорний заклад Новосанжарська загальноосвітня школа І-ІІІ ступенів</t>
  </si>
  <si>
    <t>Субвенція з місцевого бюджету на здійснення природоохоронних заходів</t>
  </si>
  <si>
    <t>0211090</t>
  </si>
  <si>
    <t>0960</t>
  </si>
  <si>
    <t>Надання позашкільної освіти позашкільними закладами освіти, заходи із позашкільної роботи з дітьми</t>
  </si>
  <si>
    <t>підготовка  тренерів-, супервізорів, прповедення супервізії,  підвищення кваліфікації педагогічних працівників 2620(видатки споживання )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</si>
  <si>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</si>
  <si>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</si>
  <si>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</si>
  <si>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4000</t>
  </si>
  <si>
    <t>0214082</t>
  </si>
  <si>
    <t>4082</t>
  </si>
  <si>
    <t>0829</t>
  </si>
  <si>
    <t>Інші заходи в галузі культури і мистецтва</t>
  </si>
  <si>
    <t>0211100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</si>
  <si>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</si>
  <si>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</si>
  <si>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КНП Новосанжарський центр ПМСД</t>
  </si>
  <si>
    <t>КНП Новосанжарська ЦРЛ</t>
  </si>
  <si>
    <t>Обласний бюджет Полтавської області</t>
  </si>
  <si>
    <t>16100000000</t>
  </si>
  <si>
    <t>Співфінансування на придбання дидактивних матеріалів для початкової школи</t>
  </si>
  <si>
    <t>Співфінансування на придбання комп"ютерного обладнання і відповідного мультимедійного контенту для початкової школи</t>
  </si>
  <si>
    <t>Співфінансування на придбання персональних комп"ютерів</t>
  </si>
  <si>
    <t>Позашкільні заклади освіти</t>
  </si>
  <si>
    <t>Капітальні видатки на придбання машин для збору, транспортування твердих побутових відходів, відходів розчищення зелених насаджень, та рідких побутових відходів</t>
  </si>
  <si>
    <t>9770</t>
  </si>
  <si>
    <t>9700</t>
  </si>
  <si>
    <t>Інші субвенції з місцевого бюджету</t>
  </si>
  <si>
    <t>9000</t>
  </si>
  <si>
    <t xml:space="preserve"> Капітальні видатки (співфінансування) </t>
  </si>
  <si>
    <t>Оздоровлення та відпочинок дітей  ( крім заходів з оздоровлення  що здійснюються за рахунок коштів на оздоровлення громадян, які пострждли внаслідок чернобильської катастрофи)</t>
  </si>
  <si>
    <t>Програма оздоровлення та відпочинку дітей на 2019 рік  у Новоанжарській селищній раді</t>
  </si>
  <si>
    <t xml:space="preserve"> Затверджена рішенням № 7, 17 сесії селищної ради 7 скликання від 20.12.2018р  </t>
  </si>
  <si>
    <t>Надання  соціальних та  реабілітаційних послуг  громадянам похилого віку ,  особам з інвалідністю, дітям з інвалідністю в установах соціального обслуговування</t>
  </si>
  <si>
    <t>Соціальний захист  та соціальне забезпечення</t>
  </si>
  <si>
    <t>Програма відзначення державних, регіональних, професійних свят, ювілейних, пам"ятних, знаменних дат, вшанування пам"яті, заохочення за заслуги перед Новосанжарською селищною об"єднаною територіальною громадою, здійснення представницьких та інших заходів на 2019 рік</t>
  </si>
  <si>
    <t>Зачепилівська загальноосвітня школа 1-11 ст  ім Б.О.лійника</t>
  </si>
  <si>
    <t xml:space="preserve">                                    </t>
  </si>
  <si>
    <t>Додаток № 2
до рішення  №  6    двадцять  третьої сесії 7 скликання від 07.08.2019р "Про внесення змін до показників бюджету   об"єднаної селищної  територіальної громади на 2019 р"</t>
  </si>
  <si>
    <t xml:space="preserve">           Додаток № 3
до рішення №6   двадцять третьої  сесії 7 скликання селищної ради від 07.08.2019 р "Про внесення змін до показників бюджету об'єднаної селищної територіальної громади на 2019 рік"</t>
  </si>
  <si>
    <t xml:space="preserve">Додаток №7
до рішення №6    двадцять  третьої сесії 7 скликання Новосанжарської селищної ради від 07.08.2019 р "Про  зміни до показників бюджеу об'єднаної селищної територіальної громади на 2019 рік" </t>
  </si>
  <si>
    <t xml:space="preserve">           Додаток № 5
до рішення № 6    двадцять третьої   сесії 7 скликання селищної ради від 07.08.2019 р "Про внесення змін до показників бюджету об'єднаної селищної територіальної громади на 2019 рік"</t>
  </si>
  <si>
    <t>Додаток №6
до рішення №6    двадцять третьої  сесії 7 скликання  Новосанжарської селищної ради  від 07.08.2019 р"Про внесення змін до показників бюджету об'єднаної селищної територіальної громади на 2019 "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</si>
</sst>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\ &quot;₽&quot;"/>
    <numFmt numFmtId="210" formatCode="_-* #,##0.0\ &quot;₽&quot;_-;\-* #,##0.0\ &quot;₽&quot;_-;_-* &quot;-&quot;?\ &quot;₽&quot;_-;_-@_-"/>
    <numFmt numFmtId="211" formatCode="#,##0.00\ &quot;₽&quot;"/>
    <numFmt numFmtId="212" formatCode="0.000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vertAlign val="superscript"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25" fillId="0" borderId="0">
      <alignment/>
      <protection/>
    </xf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10" fillId="7" borderId="1" applyNumberFormat="0" applyAlignment="0" applyProtection="0"/>
    <xf numFmtId="0" fontId="11" fillId="44" borderId="2" applyNumberFormat="0" applyAlignment="0" applyProtection="0"/>
    <xf numFmtId="0" fontId="18" fillId="44" borderId="1" applyNumberFormat="0" applyAlignment="0" applyProtection="0"/>
    <xf numFmtId="0" fontId="27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0" fillId="0" borderId="0">
      <alignment vertical="top"/>
      <protection/>
    </xf>
    <xf numFmtId="0" fontId="15" fillId="0" borderId="6" applyNumberFormat="0" applyFill="0" applyAlignment="0" applyProtection="0"/>
    <xf numFmtId="0" fontId="13" fillId="45" borderId="7" applyNumberFormat="0" applyAlignment="0" applyProtection="0"/>
    <xf numFmtId="0" fontId="19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59" fillId="47" borderId="8" applyNumberFormat="0" applyAlignment="0" applyProtection="0"/>
    <xf numFmtId="0" fontId="25" fillId="0" borderId="0">
      <alignment/>
      <protection/>
    </xf>
    <xf numFmtId="0" fontId="2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9" fillId="3" borderId="0" applyNumberFormat="0" applyBorder="0" applyAlignment="0" applyProtection="0"/>
    <xf numFmtId="0" fontId="6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62" fillId="47" borderId="12" applyNumberFormat="0" applyAlignment="0" applyProtection="0"/>
    <xf numFmtId="0" fontId="21" fillId="0" borderId="13" applyNumberFormat="0" applyFill="0" applyAlignment="0" applyProtection="0"/>
    <xf numFmtId="0" fontId="63" fillId="51" borderId="0" applyNumberFormat="0" applyBorder="0" applyAlignment="0" applyProtection="0"/>
    <xf numFmtId="0" fontId="24" fillId="0" borderId="0">
      <alignment/>
      <protection/>
    </xf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61">
    <xf numFmtId="0" fontId="0" fillId="0" borderId="0" xfId="0" applyAlignment="1">
      <alignment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5" xfId="0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7" fillId="0" borderId="1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192" fontId="41" fillId="0" borderId="14" xfId="0" applyNumberFormat="1" applyFont="1" applyFill="1" applyBorder="1" applyAlignment="1" applyProtection="1">
      <alignment horizontal="right" vertical="top"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justify" vertical="center" wrapText="1"/>
    </xf>
    <xf numFmtId="192" fontId="37" fillId="0" borderId="14" xfId="93" applyNumberFormat="1" applyFont="1" applyBorder="1" applyAlignment="1">
      <alignment vertical="center"/>
      <protection/>
    </xf>
    <xf numFmtId="192" fontId="37" fillId="0" borderId="14" xfId="93" applyNumberFormat="1" applyFont="1" applyBorder="1">
      <alignment vertical="top"/>
      <protection/>
    </xf>
    <xf numFmtId="0" fontId="32" fillId="0" borderId="14" xfId="0" applyFont="1" applyBorder="1" applyAlignment="1">
      <alignment horizontal="center" vertical="center" wrapText="1"/>
    </xf>
    <xf numFmtId="192" fontId="38" fillId="0" borderId="14" xfId="93" applyNumberFormat="1" applyFont="1" applyBorder="1">
      <alignment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49" fontId="31" fillId="0" borderId="14" xfId="0" applyNumberFormat="1" applyFont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0" fillId="52" borderId="17" xfId="0" applyNumberFormat="1" applyFont="1" applyFill="1" applyBorder="1" applyAlignment="1" applyProtection="1">
      <alignment/>
      <protection/>
    </xf>
    <xf numFmtId="0" fontId="0" fillId="52" borderId="18" xfId="0" applyNumberFormat="1" applyFont="1" applyFill="1" applyBorder="1" applyAlignment="1" applyProtection="1">
      <alignment/>
      <protection/>
    </xf>
    <xf numFmtId="0" fontId="0" fillId="52" borderId="19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Alignment="1" applyProtection="1">
      <alignment vertical="center"/>
      <protection/>
    </xf>
    <xf numFmtId="49" fontId="31" fillId="52" borderId="14" xfId="0" applyNumberFormat="1" applyFont="1" applyFill="1" applyBorder="1" applyAlignment="1">
      <alignment horizontal="center" vertical="center" wrapText="1"/>
    </xf>
    <xf numFmtId="0" fontId="0" fillId="52" borderId="0" xfId="0" applyFont="1" applyFill="1" applyAlignment="1">
      <alignment vertical="center"/>
    </xf>
    <xf numFmtId="49" fontId="32" fillId="52" borderId="14" xfId="0" applyNumberFormat="1" applyFont="1" applyFill="1" applyBorder="1" applyAlignment="1">
      <alignment horizontal="center" vertical="center" wrapText="1"/>
    </xf>
    <xf numFmtId="0" fontId="32" fillId="52" borderId="14" xfId="0" applyFont="1" applyFill="1" applyBorder="1" applyAlignment="1">
      <alignment vertical="center" wrapText="1"/>
    </xf>
    <xf numFmtId="0" fontId="31" fillId="52" borderId="14" xfId="0" applyFont="1" applyFill="1" applyBorder="1" applyAlignment="1">
      <alignment horizontal="center" vertical="center" wrapText="1"/>
    </xf>
    <xf numFmtId="192" fontId="38" fillId="52" borderId="14" xfId="93" applyNumberFormat="1" applyFont="1" applyFill="1" applyBorder="1">
      <alignment vertical="top"/>
      <protection/>
    </xf>
    <xf numFmtId="0" fontId="32" fillId="52" borderId="14" xfId="0" applyFont="1" applyFill="1" applyBorder="1" applyAlignment="1">
      <alignment horizontal="center" vertical="center" wrapText="1"/>
    </xf>
    <xf numFmtId="0" fontId="31" fillId="52" borderId="14" xfId="0" applyFont="1" applyFill="1" applyBorder="1" applyAlignment="1">
      <alignment vertical="center" wrapText="1"/>
    </xf>
    <xf numFmtId="0" fontId="42" fillId="52" borderId="14" xfId="0" applyFont="1" applyFill="1" applyBorder="1" applyAlignment="1">
      <alignment vertical="center" wrapText="1"/>
    </xf>
    <xf numFmtId="0" fontId="0" fillId="52" borderId="0" xfId="0" applyNumberFormat="1" applyFont="1" applyFill="1" applyAlignment="1" applyProtection="1">
      <alignment/>
      <protection/>
    </xf>
    <xf numFmtId="0" fontId="0" fillId="0" borderId="14" xfId="0" applyFont="1" applyBorder="1" applyAlignment="1">
      <alignment wrapText="1"/>
    </xf>
    <xf numFmtId="0" fontId="31" fillId="0" borderId="0" xfId="0" applyNumberFormat="1" applyFont="1" applyFill="1" applyAlignment="1" applyProtection="1">
      <alignment/>
      <protection/>
    </xf>
    <xf numFmtId="0" fontId="6" fillId="52" borderId="14" xfId="0" applyFont="1" applyFill="1" applyBorder="1" applyAlignment="1">
      <alignment vertical="center" wrapText="1"/>
    </xf>
    <xf numFmtId="49" fontId="41" fillId="52" borderId="14" xfId="0" applyNumberFormat="1" applyFont="1" applyFill="1" applyBorder="1" applyAlignment="1">
      <alignment horizontal="center" vertical="center" wrapText="1"/>
    </xf>
    <xf numFmtId="0" fontId="41" fillId="52" borderId="14" xfId="0" applyFont="1" applyFill="1" applyBorder="1" applyAlignment="1">
      <alignment horizontal="center" vertical="center" wrapText="1"/>
    </xf>
    <xf numFmtId="0" fontId="41" fillId="52" borderId="14" xfId="0" applyFont="1" applyFill="1" applyBorder="1" applyAlignment="1">
      <alignment horizontal="justify" vertical="center" wrapText="1"/>
    </xf>
    <xf numFmtId="192" fontId="39" fillId="52" borderId="14" xfId="93" applyNumberFormat="1" applyFont="1" applyFill="1" applyBorder="1">
      <alignment vertical="top"/>
      <protection/>
    </xf>
    <xf numFmtId="49" fontId="42" fillId="52" borderId="14" xfId="0" applyNumberFormat="1" applyFont="1" applyFill="1" applyBorder="1" applyAlignment="1">
      <alignment horizontal="center" vertical="center" wrapText="1"/>
    </xf>
    <xf numFmtId="0" fontId="42" fillId="52" borderId="14" xfId="0" applyFont="1" applyFill="1" applyBorder="1" applyAlignment="1">
      <alignment horizontal="center" vertical="center" wrapText="1"/>
    </xf>
    <xf numFmtId="0" fontId="41" fillId="52" borderId="14" xfId="0" applyFont="1" applyFill="1" applyBorder="1" applyAlignment="1">
      <alignment vertical="center" wrapText="1"/>
    </xf>
    <xf numFmtId="3" fontId="39" fillId="0" borderId="14" xfId="93" applyNumberFormat="1" applyFont="1" applyBorder="1">
      <alignment vertical="top"/>
      <protection/>
    </xf>
    <xf numFmtId="0" fontId="0" fillId="52" borderId="0" xfId="0" applyNumberFormat="1" applyFont="1" applyFill="1" applyAlignment="1" applyProtection="1">
      <alignment vertical="top"/>
      <protection/>
    </xf>
    <xf numFmtId="0" fontId="0" fillId="52" borderId="0" xfId="0" applyFont="1" applyFill="1" applyAlignment="1">
      <alignment vertical="top"/>
    </xf>
    <xf numFmtId="0" fontId="32" fillId="52" borderId="20" xfId="0" applyNumberFormat="1" applyFont="1" applyFill="1" applyBorder="1" applyAlignment="1" applyProtection="1">
      <alignment horizontal="left" vertical="top"/>
      <protection/>
    </xf>
    <xf numFmtId="0" fontId="31" fillId="52" borderId="21" xfId="0" applyFont="1" applyFill="1" applyBorder="1" applyAlignment="1">
      <alignment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ill="1" applyAlignment="1">
      <alignment/>
    </xf>
    <xf numFmtId="0" fontId="0" fillId="52" borderId="14" xfId="0" applyFont="1" applyFill="1" applyBorder="1" applyAlignment="1">
      <alignment wrapText="1"/>
    </xf>
    <xf numFmtId="192" fontId="34" fillId="52" borderId="14" xfId="0" applyNumberFormat="1" applyFont="1" applyFill="1" applyBorder="1" applyAlignment="1">
      <alignment vertical="justify"/>
    </xf>
    <xf numFmtId="3" fontId="37" fillId="52" borderId="14" xfId="0" applyNumberFormat="1" applyFont="1" applyFill="1" applyBorder="1" applyAlignment="1">
      <alignment vertical="justify"/>
    </xf>
    <xf numFmtId="0" fontId="0" fillId="52" borderId="14" xfId="0" applyFont="1" applyFill="1" applyBorder="1" applyAlignment="1">
      <alignment vertical="center" wrapText="1"/>
    </xf>
    <xf numFmtId="0" fontId="22" fillId="52" borderId="14" xfId="0" applyFont="1" applyFill="1" applyBorder="1" applyAlignment="1">
      <alignment vertical="center" wrapText="1"/>
    </xf>
    <xf numFmtId="0" fontId="22" fillId="52" borderId="14" xfId="0" applyFont="1" applyFill="1" applyBorder="1" applyAlignment="1">
      <alignment horizontal="justify" vertical="center" wrapText="1"/>
    </xf>
    <xf numFmtId="0" fontId="45" fillId="52" borderId="14" xfId="0" applyFont="1" applyFill="1" applyBorder="1" applyAlignment="1">
      <alignment horizontal="justify" vertical="center" wrapText="1"/>
    </xf>
    <xf numFmtId="1" fontId="36" fillId="52" borderId="14" xfId="93" applyNumberFormat="1" applyFont="1" applyFill="1" applyBorder="1" applyAlignment="1">
      <alignment vertical="center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6" fillId="52" borderId="14" xfId="0" applyNumberFormat="1" applyFont="1" applyFill="1" applyBorder="1" applyAlignment="1" applyProtection="1">
      <alignment horizontal="center" vertical="center" wrapText="1"/>
      <protection/>
    </xf>
    <xf numFmtId="0" fontId="44" fillId="52" borderId="14" xfId="0" applyNumberFormat="1" applyFont="1" applyFill="1" applyBorder="1" applyAlignment="1" applyProtection="1">
      <alignment horizontal="center" vertical="center" wrapText="1"/>
      <protection/>
    </xf>
    <xf numFmtId="0" fontId="4" fillId="52" borderId="16" xfId="0" applyNumberFormat="1" applyFont="1" applyFill="1" applyBorder="1" applyAlignment="1" applyProtection="1">
      <alignment horizontal="center" vertical="center" wrapText="1"/>
      <protection/>
    </xf>
    <xf numFmtId="0" fontId="4" fillId="52" borderId="14" xfId="0" applyNumberFormat="1" applyFont="1" applyFill="1" applyBorder="1" applyAlignment="1" applyProtection="1">
      <alignment horizontal="center" vertical="center" wrapText="1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32" fillId="52" borderId="22" xfId="0" applyFont="1" applyFill="1" applyBorder="1" applyAlignment="1">
      <alignment horizontal="center" vertical="center" wrapText="1"/>
    </xf>
    <xf numFmtId="0" fontId="32" fillId="52" borderId="16" xfId="0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9" fontId="31" fillId="0" borderId="16" xfId="0" applyNumberFormat="1" applyFont="1" applyBorder="1" applyAlignment="1">
      <alignment horizontal="center" vertical="center" wrapText="1"/>
    </xf>
    <xf numFmtId="0" fontId="31" fillId="0" borderId="16" xfId="0" applyFont="1" applyBorder="1" applyAlignment="1">
      <alignment horizontal="justify" vertical="center" wrapText="1"/>
    </xf>
    <xf numFmtId="0" fontId="31" fillId="0" borderId="16" xfId="0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 horizontal="center"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Font="1" applyBorder="1" applyAlignment="1">
      <alignment vertical="center" wrapText="1"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192" fontId="34" fillId="0" borderId="14" xfId="0" applyNumberFormat="1" applyFont="1" applyBorder="1" applyAlignment="1">
      <alignment horizontal="center" vertical="justify"/>
    </xf>
    <xf numFmtId="3" fontId="37" fillId="0" borderId="14" xfId="0" applyNumberFormat="1" applyFont="1" applyBorder="1" applyAlignment="1">
      <alignment horizontal="center" vertical="justify"/>
    </xf>
    <xf numFmtId="0" fontId="45" fillId="0" borderId="14" xfId="0" applyNumberFormat="1" applyFont="1" applyFill="1" applyBorder="1" applyAlignment="1" applyProtection="1">
      <alignment horizontal="center" vertical="center" wrapText="1"/>
      <protection/>
    </xf>
    <xf numFmtId="0" fontId="45" fillId="0" borderId="14" xfId="0" applyFont="1" applyBorder="1" applyAlignment="1">
      <alignment horizontal="center" vertical="center" wrapText="1"/>
    </xf>
    <xf numFmtId="49" fontId="22" fillId="52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22" fillId="52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 horizontal="center"/>
    </xf>
    <xf numFmtId="0" fontId="0" fillId="0" borderId="15" xfId="0" applyNumberFormat="1" applyFont="1" applyFill="1" applyBorder="1" applyAlignment="1" applyProtection="1">
      <alignment horizontal="right" vertical="center"/>
      <protection/>
    </xf>
    <xf numFmtId="0" fontId="0" fillId="52" borderId="16" xfId="0" applyNumberFormat="1" applyFont="1" applyFill="1" applyBorder="1" applyAlignment="1" applyProtection="1">
      <alignment horizontal="center" vertical="center" wrapText="1"/>
      <protection/>
    </xf>
    <xf numFmtId="1" fontId="38" fillId="52" borderId="14" xfId="93" applyNumberFormat="1" applyFont="1" applyFill="1" applyBorder="1" applyAlignment="1">
      <alignment horizontal="center" vertical="center"/>
      <protection/>
    </xf>
    <xf numFmtId="1" fontId="39" fillId="52" borderId="14" xfId="93" applyNumberFormat="1" applyFont="1" applyFill="1" applyBorder="1" applyAlignment="1">
      <alignment horizontal="center" vertical="center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192" fontId="38" fillId="0" borderId="14" xfId="93" applyNumberFormat="1" applyFont="1" applyBorder="1" applyAlignment="1">
      <alignment vertical="top" wrapText="1"/>
      <protection/>
    </xf>
    <xf numFmtId="1" fontId="38" fillId="52" borderId="14" xfId="93" applyNumberFormat="1" applyFont="1" applyFill="1" applyBorder="1" applyAlignment="1">
      <alignment horizontal="center"/>
      <protection/>
    </xf>
    <xf numFmtId="49" fontId="0" fillId="52" borderId="14" xfId="0" applyNumberFormat="1" applyFont="1" applyFill="1" applyBorder="1" applyAlignment="1">
      <alignment horizontal="center" vertical="center" wrapText="1"/>
    </xf>
    <xf numFmtId="0" fontId="0" fillId="52" borderId="14" xfId="0" applyFont="1" applyFill="1" applyBorder="1" applyAlignment="1">
      <alignment horizontal="center" vertical="center" wrapText="1"/>
    </xf>
    <xf numFmtId="192" fontId="39" fillId="0" borderId="14" xfId="93" applyNumberFormat="1" applyFont="1" applyBorder="1">
      <alignment vertical="top"/>
      <protection/>
    </xf>
    <xf numFmtId="0" fontId="0" fillId="52" borderId="16" xfId="0" applyNumberFormat="1" applyFont="1" applyFill="1" applyBorder="1" applyAlignment="1" applyProtection="1">
      <alignment horizontal="center" vertical="center" wrapText="1"/>
      <protection/>
    </xf>
    <xf numFmtId="1" fontId="38" fillId="52" borderId="22" xfId="93" applyNumberFormat="1" applyFont="1" applyFill="1" applyBorder="1" applyAlignment="1">
      <alignment horizontal="center" vertical="center"/>
      <protection/>
    </xf>
    <xf numFmtId="0" fontId="31" fillId="0" borderId="14" xfId="0" applyNumberFormat="1" applyFont="1" applyFill="1" applyBorder="1" applyAlignment="1" applyProtection="1">
      <alignment horizontal="center" vertical="center"/>
      <protection/>
    </xf>
    <xf numFmtId="192" fontId="41" fillId="0" borderId="14" xfId="0" applyNumberFormat="1" applyFont="1" applyFill="1" applyBorder="1" applyAlignment="1" applyProtection="1">
      <alignment horizontal="center" vertical="center"/>
      <protection/>
    </xf>
    <xf numFmtId="0" fontId="32" fillId="0" borderId="14" xfId="0" applyNumberFormat="1" applyFont="1" applyFill="1" applyBorder="1" applyAlignment="1" applyProtection="1">
      <alignment horizontal="center" vertical="center"/>
      <protection/>
    </xf>
    <xf numFmtId="0" fontId="32" fillId="0" borderId="14" xfId="0" applyNumberFormat="1" applyFont="1" applyFill="1" applyBorder="1" applyAlignment="1" applyProtection="1">
      <alignment horizontal="center" vertical="center" wrapText="1"/>
      <protection/>
    </xf>
    <xf numFmtId="3" fontId="36" fillId="0" borderId="14" xfId="0" applyNumberFormat="1" applyFont="1" applyBorder="1" applyAlignment="1">
      <alignment horizontal="center" vertical="center" wrapText="1"/>
    </xf>
    <xf numFmtId="0" fontId="41" fillId="0" borderId="14" xfId="0" applyNumberFormat="1" applyFont="1" applyFill="1" applyBorder="1" applyAlignment="1" applyProtection="1">
      <alignment horizontal="center" vertical="center" wrapText="1"/>
      <protection/>
    </xf>
    <xf numFmtId="192" fontId="32" fillId="0" borderId="14" xfId="0" applyNumberFormat="1" applyFont="1" applyFill="1" applyBorder="1" applyAlignment="1" applyProtection="1">
      <alignment horizontal="center" vertical="center"/>
      <protection/>
    </xf>
    <xf numFmtId="0" fontId="32" fillId="52" borderId="14" xfId="0" applyNumberFormat="1" applyFont="1" applyFill="1" applyBorder="1" applyAlignment="1" applyProtection="1">
      <alignment horizontal="center" vertical="center"/>
      <protection/>
    </xf>
    <xf numFmtId="0" fontId="31" fillId="52" borderId="14" xfId="0" applyNumberFormat="1" applyFont="1" applyFill="1" applyBorder="1" applyAlignment="1" applyProtection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1" fillId="0" borderId="22" xfId="0" applyNumberFormat="1" applyFont="1" applyFill="1" applyBorder="1" applyAlignment="1" applyProtection="1">
      <alignment horizontal="center" vertical="center" wrapText="1"/>
      <protection/>
    </xf>
    <xf numFmtId="192" fontId="33" fillId="0" borderId="14" xfId="0" applyNumberFormat="1" applyFont="1" applyBorder="1" applyAlignment="1">
      <alignment horizontal="center" vertical="center" wrapText="1"/>
    </xf>
    <xf numFmtId="3" fontId="38" fillId="0" borderId="14" xfId="93" applyNumberFormat="1" applyFont="1" applyBorder="1">
      <alignment vertical="top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195" fontId="22" fillId="0" borderId="14" xfId="0" applyNumberFormat="1" applyFont="1" applyBorder="1" applyAlignment="1">
      <alignment horizontal="center" vertical="center" wrapText="1"/>
    </xf>
    <xf numFmtId="195" fontId="38" fillId="0" borderId="14" xfId="93" applyNumberFormat="1" applyFont="1" applyBorder="1" applyAlignment="1">
      <alignment horizontal="center" vertical="center"/>
      <protection/>
    </xf>
    <xf numFmtId="195" fontId="37" fillId="52" borderId="14" xfId="93" applyNumberFormat="1" applyFont="1" applyFill="1" applyBorder="1" applyAlignment="1">
      <alignment horizontal="center" vertical="center"/>
      <protection/>
    </xf>
    <xf numFmtId="195" fontId="0" fillId="52" borderId="14" xfId="0" applyNumberFormat="1" applyFont="1" applyFill="1" applyBorder="1" applyAlignment="1">
      <alignment horizontal="center" vertical="center" wrapText="1"/>
    </xf>
    <xf numFmtId="195" fontId="37" fillId="52" borderId="14" xfId="0" applyNumberFormat="1" applyFont="1" applyFill="1" applyBorder="1" applyAlignment="1">
      <alignment horizontal="center" vertical="center"/>
    </xf>
    <xf numFmtId="195" fontId="36" fillId="52" borderId="14" xfId="93" applyNumberFormat="1" applyFont="1" applyFill="1" applyBorder="1" applyAlignment="1">
      <alignment vertical="center"/>
      <protection/>
    </xf>
    <xf numFmtId="195" fontId="36" fillId="52" borderId="14" xfId="93" applyNumberFormat="1" applyFont="1" applyFill="1" applyBorder="1" applyAlignment="1">
      <alignment horizontal="center" vertical="center"/>
      <protection/>
    </xf>
    <xf numFmtId="195" fontId="33" fillId="52" borderId="14" xfId="93" applyNumberFormat="1" applyFont="1" applyFill="1" applyBorder="1" applyAlignment="1">
      <alignment vertical="center"/>
      <protection/>
    </xf>
    <xf numFmtId="195" fontId="36" fillId="52" borderId="14" xfId="93" applyNumberFormat="1" applyFont="1" applyFill="1" applyBorder="1" applyAlignment="1">
      <alignment horizontal="center" vertical="top"/>
      <protection/>
    </xf>
    <xf numFmtId="195" fontId="33" fillId="52" borderId="14" xfId="93" applyNumberFormat="1" applyFont="1" applyFill="1" applyBorder="1" applyAlignment="1">
      <alignment horizontal="center" vertical="center"/>
      <protection/>
    </xf>
    <xf numFmtId="192" fontId="37" fillId="0" borderId="14" xfId="0" applyNumberFormat="1" applyFont="1" applyBorder="1" applyAlignment="1">
      <alignment vertical="justify"/>
    </xf>
    <xf numFmtId="0" fontId="0" fillId="52" borderId="16" xfId="0" applyNumberFormat="1" applyFont="1" applyFill="1" applyBorder="1" applyAlignment="1" applyProtection="1">
      <alignment horizontal="center" vertical="center" wrapText="1"/>
      <protection/>
    </xf>
    <xf numFmtId="195" fontId="33" fillId="52" borderId="14" xfId="93" applyNumberFormat="1" applyFont="1" applyFill="1" applyBorder="1" applyAlignment="1">
      <alignment horizontal="center" vertical="top"/>
      <protection/>
    </xf>
    <xf numFmtId="0" fontId="22" fillId="52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22" fillId="52" borderId="0" xfId="0" applyNumberFormat="1" applyFont="1" applyFill="1" applyBorder="1" applyAlignment="1" applyProtection="1">
      <alignment horizontal="left" vertical="center" wrapText="1"/>
      <protection/>
    </xf>
    <xf numFmtId="0" fontId="5" fillId="52" borderId="14" xfId="0" applyFont="1" applyFill="1" applyBorder="1" applyAlignment="1">
      <alignment horizontal="justify" vertical="center" wrapText="1"/>
    </xf>
    <xf numFmtId="192" fontId="46" fillId="0" borderId="14" xfId="93" applyNumberFormat="1" applyFont="1" applyBorder="1">
      <alignment vertical="top"/>
      <protection/>
    </xf>
    <xf numFmtId="0" fontId="0" fillId="0" borderId="14" xfId="0" applyFont="1" applyBorder="1" applyAlignment="1">
      <alignment horizontal="center" vertical="center" wrapText="1"/>
    </xf>
    <xf numFmtId="49" fontId="22" fillId="0" borderId="16" xfId="0" applyNumberFormat="1" applyFont="1" applyFill="1" applyBorder="1" applyAlignment="1" applyProtection="1">
      <alignment horizontal="center" vertical="center" wrapText="1"/>
      <protection/>
    </xf>
    <xf numFmtId="2" fontId="37" fillId="52" borderId="14" xfId="0" applyNumberFormat="1" applyFont="1" applyFill="1" applyBorder="1" applyAlignment="1">
      <alignment horizontal="center" vertical="center"/>
    </xf>
    <xf numFmtId="0" fontId="22" fillId="52" borderId="0" xfId="0" applyNumberFormat="1" applyFont="1" applyFill="1" applyBorder="1" applyAlignment="1" applyProtection="1">
      <alignment horizontal="left" vertical="center" wrapText="1"/>
      <protection/>
    </xf>
    <xf numFmtId="0" fontId="6" fillId="52" borderId="16" xfId="0" applyNumberFormat="1" applyFont="1" applyFill="1" applyBorder="1" applyAlignment="1" applyProtection="1">
      <alignment horizontal="center" vertical="center" wrapText="1"/>
      <protection/>
    </xf>
    <xf numFmtId="0" fontId="0" fillId="52" borderId="16" xfId="0" applyNumberFormat="1" applyFont="1" applyFill="1" applyBorder="1" applyAlignment="1" applyProtection="1">
      <alignment horizontal="center" vertical="center" wrapText="1"/>
      <protection/>
    </xf>
    <xf numFmtId="0" fontId="0" fillId="52" borderId="25" xfId="0" applyNumberFormat="1" applyFont="1" applyFill="1" applyBorder="1" applyAlignment="1" applyProtection="1">
      <alignment horizontal="center" vertical="center" wrapText="1"/>
      <protection/>
    </xf>
    <xf numFmtId="1" fontId="39" fillId="52" borderId="22" xfId="9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2" fillId="52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95" fontId="0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wrapText="1"/>
    </xf>
    <xf numFmtId="0" fontId="30" fillId="52" borderId="14" xfId="0" applyNumberFormat="1" applyFont="1" applyFill="1" applyBorder="1" applyAlignment="1" applyProtection="1">
      <alignment horizontal="center" vertical="center" wrapText="1"/>
      <protection/>
    </xf>
    <xf numFmtId="0" fontId="22" fillId="52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52" borderId="0" xfId="0" applyFont="1" applyFill="1" applyBorder="1" applyAlignment="1">
      <alignment/>
    </xf>
    <xf numFmtId="2" fontId="6" fillId="52" borderId="16" xfId="0" applyNumberFormat="1" applyFont="1" applyFill="1" applyBorder="1" applyAlignment="1" applyProtection="1">
      <alignment horizontal="center" vertical="center" wrapText="1"/>
      <protection/>
    </xf>
    <xf numFmtId="2" fontId="38" fillId="52" borderId="14" xfId="93" applyNumberFormat="1" applyFont="1" applyFill="1" applyBorder="1" applyAlignment="1">
      <alignment horizontal="center" vertical="center"/>
      <protection/>
    </xf>
    <xf numFmtId="2" fontId="39" fillId="52" borderId="14" xfId="93" applyNumberFormat="1" applyFont="1" applyFill="1" applyBorder="1" applyAlignment="1">
      <alignment horizontal="center" vertical="center"/>
      <protection/>
    </xf>
    <xf numFmtId="2" fontId="39" fillId="52" borderId="22" xfId="93" applyNumberFormat="1" applyFont="1" applyFill="1" applyBorder="1" applyAlignment="1">
      <alignment horizontal="center" vertical="center"/>
      <protection/>
    </xf>
    <xf numFmtId="2" fontId="38" fillId="52" borderId="22" xfId="93" applyNumberFormat="1" applyFont="1" applyFill="1" applyBorder="1" applyAlignment="1">
      <alignment horizontal="center" vertical="center"/>
      <protection/>
    </xf>
    <xf numFmtId="2" fontId="38" fillId="52" borderId="14" xfId="93" applyNumberFormat="1" applyFont="1" applyFill="1" applyBorder="1" applyAlignment="1">
      <alignment horizontal="center"/>
      <protection/>
    </xf>
    <xf numFmtId="2" fontId="38" fillId="52" borderId="22" xfId="93" applyNumberFormat="1" applyFont="1" applyFill="1" applyBorder="1" applyAlignment="1">
      <alignment horizontal="center"/>
      <protection/>
    </xf>
    <xf numFmtId="1" fontId="6" fillId="52" borderId="16" xfId="0" applyNumberFormat="1" applyFont="1" applyFill="1" applyBorder="1" applyAlignment="1" applyProtection="1">
      <alignment horizontal="center" vertical="center" wrapText="1"/>
      <protection/>
    </xf>
    <xf numFmtId="192" fontId="37" fillId="0" borderId="14" xfId="93" applyNumberFormat="1" applyFont="1" applyBorder="1" applyAlignment="1">
      <alignment vertical="top" wrapText="1"/>
      <protection/>
    </xf>
    <xf numFmtId="3" fontId="46" fillId="0" borderId="14" xfId="93" applyNumberFormat="1" applyFont="1" applyBorder="1">
      <alignment vertical="top"/>
      <protection/>
    </xf>
    <xf numFmtId="3" fontId="0" fillId="0" borderId="14" xfId="0" applyNumberFormat="1" applyFont="1" applyBorder="1" applyAlignment="1">
      <alignment horizontal="center" vertical="center" wrapText="1"/>
    </xf>
    <xf numFmtId="3" fontId="31" fillId="0" borderId="16" xfId="0" applyNumberFormat="1" applyFont="1" applyBorder="1" applyAlignment="1">
      <alignment horizontal="center" vertical="center" wrapText="1"/>
    </xf>
    <xf numFmtId="3" fontId="45" fillId="52" borderId="14" xfId="0" applyNumberFormat="1" applyFont="1" applyFill="1" applyBorder="1" applyAlignment="1">
      <alignment horizontal="center" vertical="center" wrapText="1"/>
    </xf>
    <xf numFmtId="3" fontId="37" fillId="0" borderId="14" xfId="93" applyNumberFormat="1" applyFont="1" applyBorder="1" applyAlignment="1">
      <alignment horizontal="center" vertical="center"/>
      <protection/>
    </xf>
    <xf numFmtId="0" fontId="0" fillId="52" borderId="14" xfId="0" applyFont="1" applyFill="1" applyBorder="1" applyAlignment="1">
      <alignment horizontal="center" vertical="center" wrapText="1"/>
    </xf>
    <xf numFmtId="3" fontId="37" fillId="52" borderId="14" xfId="93" applyNumberFormat="1" applyFont="1" applyFill="1" applyBorder="1" applyAlignment="1">
      <alignment horizontal="center" vertical="center"/>
      <protection/>
    </xf>
    <xf numFmtId="192" fontId="38" fillId="0" borderId="14" xfId="93" applyNumberFormat="1" applyFont="1" applyBorder="1" applyAlignment="1">
      <alignment horizontal="center" vertical="center"/>
      <protection/>
    </xf>
    <xf numFmtId="3" fontId="37" fillId="0" borderId="14" xfId="93" applyNumberFormat="1" applyFont="1" applyBorder="1">
      <alignment vertical="top"/>
      <protection/>
    </xf>
    <xf numFmtId="3" fontId="22" fillId="0" borderId="14" xfId="0" applyNumberFormat="1" applyFont="1" applyBorder="1" applyAlignment="1">
      <alignment horizontal="center" vertical="center" wrapText="1"/>
    </xf>
    <xf numFmtId="2" fontId="36" fillId="52" borderId="14" xfId="93" applyNumberFormat="1" applyFont="1" applyFill="1" applyBorder="1">
      <alignment vertical="top"/>
      <protection/>
    </xf>
    <xf numFmtId="2" fontId="33" fillId="52" borderId="14" xfId="93" applyNumberFormat="1" applyFont="1" applyFill="1" applyBorder="1">
      <alignment vertical="top"/>
      <protection/>
    </xf>
    <xf numFmtId="2" fontId="36" fillId="52" borderId="14" xfId="93" applyNumberFormat="1" applyFont="1" applyFill="1" applyBorder="1" applyAlignment="1">
      <alignment vertical="center"/>
      <protection/>
    </xf>
    <xf numFmtId="2" fontId="33" fillId="52" borderId="14" xfId="93" applyNumberFormat="1" applyFont="1" applyFill="1" applyBorder="1" applyAlignment="1">
      <alignment vertical="center"/>
      <protection/>
    </xf>
    <xf numFmtId="0" fontId="6" fillId="52" borderId="16" xfId="0" applyNumberFormat="1" applyFont="1" applyFill="1" applyBorder="1" applyAlignment="1" applyProtection="1">
      <alignment horizontal="center" vertical="center" wrapText="1"/>
      <protection/>
    </xf>
    <xf numFmtId="3" fontId="33" fillId="0" borderId="14" xfId="0" applyNumberFormat="1" applyFont="1" applyBorder="1" applyAlignment="1">
      <alignment horizontal="center" vertical="center" wrapText="1"/>
    </xf>
    <xf numFmtId="192" fontId="42" fillId="0" borderId="14" xfId="0" applyNumberFormat="1" applyFont="1" applyFill="1" applyBorder="1" applyAlignment="1" applyProtection="1">
      <alignment horizontal="center" vertical="center"/>
      <protection/>
    </xf>
    <xf numFmtId="192" fontId="42" fillId="0" borderId="14" xfId="0" applyNumberFormat="1" applyFont="1" applyFill="1" applyBorder="1" applyAlignment="1" applyProtection="1">
      <alignment horizontal="right" vertical="top"/>
      <protection/>
    </xf>
    <xf numFmtId="0" fontId="6" fillId="52" borderId="16" xfId="0" applyNumberFormat="1" applyFont="1" applyFill="1" applyBorder="1" applyAlignment="1" applyProtection="1">
      <alignment horizontal="center" vertical="center" wrapText="1"/>
      <protection/>
    </xf>
    <xf numFmtId="1" fontId="38" fillId="52" borderId="20" xfId="93" applyNumberFormat="1" applyFont="1" applyFill="1" applyBorder="1" applyAlignment="1">
      <alignment horizontal="center"/>
      <protection/>
    </xf>
    <xf numFmtId="1" fontId="38" fillId="52" borderId="24" xfId="93" applyNumberFormat="1" applyFont="1" applyFill="1" applyBorder="1" applyAlignment="1">
      <alignment horizontal="center"/>
      <protection/>
    </xf>
    <xf numFmtId="2" fontId="38" fillId="52" borderId="31" xfId="93" applyNumberFormat="1" applyFont="1" applyFill="1" applyBorder="1" applyAlignment="1">
      <alignment horizontal="center" vertical="center"/>
      <protection/>
    </xf>
    <xf numFmtId="2" fontId="38" fillId="52" borderId="32" xfId="93" applyNumberFormat="1" applyFont="1" applyFill="1" applyBorder="1" applyAlignment="1">
      <alignment horizontal="center" vertical="center"/>
      <protection/>
    </xf>
    <xf numFmtId="2" fontId="38" fillId="52" borderId="16" xfId="93" applyNumberFormat="1" applyFont="1" applyFill="1" applyBorder="1" applyAlignment="1">
      <alignment horizontal="center" vertical="center"/>
      <protection/>
    </xf>
    <xf numFmtId="195" fontId="22" fillId="52" borderId="14" xfId="0" applyNumberFormat="1" applyFont="1" applyFill="1" applyBorder="1" applyAlignment="1">
      <alignment horizontal="center" vertical="center" wrapText="1"/>
    </xf>
    <xf numFmtId="0" fontId="22" fillId="52" borderId="0" xfId="0" applyNumberFormat="1" applyFont="1" applyFill="1" applyBorder="1" applyAlignment="1" applyProtection="1">
      <alignment horizontal="left" vertical="center" wrapText="1"/>
      <protection/>
    </xf>
    <xf numFmtId="0" fontId="6" fillId="52" borderId="16" xfId="0" applyNumberFormat="1" applyFont="1" applyFill="1" applyBorder="1" applyAlignment="1" applyProtection="1">
      <alignment horizontal="center" vertical="center" wrapText="1"/>
      <protection/>
    </xf>
    <xf numFmtId="0" fontId="0" fillId="52" borderId="16" xfId="0" applyNumberFormat="1" applyFont="1" applyFill="1" applyBorder="1" applyAlignment="1" applyProtection="1">
      <alignment horizontal="center" vertical="center" wrapText="1"/>
      <protection/>
    </xf>
    <xf numFmtId="0" fontId="0" fillId="52" borderId="33" xfId="0" applyNumberFormat="1" applyFont="1" applyFill="1" applyBorder="1" applyAlignment="1" applyProtection="1">
      <alignment horizontal="center" vertical="center" wrapText="1"/>
      <protection/>
    </xf>
    <xf numFmtId="1" fontId="38" fillId="52" borderId="20" xfId="93" applyNumberFormat="1" applyFont="1" applyFill="1" applyBorder="1" applyAlignment="1">
      <alignment horizontal="center"/>
      <protection/>
    </xf>
    <xf numFmtId="1" fontId="38" fillId="52" borderId="24" xfId="93" applyNumberFormat="1" applyFont="1" applyFill="1" applyBorder="1" applyAlignment="1">
      <alignment horizontal="center"/>
      <protection/>
    </xf>
    <xf numFmtId="0" fontId="0" fillId="52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192" fontId="37" fillId="0" borderId="14" xfId="93" applyNumberFormat="1" applyFont="1" applyBorder="1" applyAlignment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23" xfId="0" applyNumberFormat="1" applyFont="1" applyFill="1" applyBorder="1" applyAlignment="1" applyProtection="1">
      <alignment horizontal="center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 wrapText="1"/>
      <protection/>
    </xf>
    <xf numFmtId="0" fontId="31" fillId="0" borderId="19" xfId="0" applyNumberFormat="1" applyFont="1" applyFill="1" applyBorder="1" applyAlignment="1" applyProtection="1">
      <alignment horizontal="center" vertical="center"/>
      <protection/>
    </xf>
    <xf numFmtId="0" fontId="31" fillId="0" borderId="15" xfId="0" applyNumberFormat="1" applyFont="1" applyFill="1" applyBorder="1" applyAlignment="1" applyProtection="1">
      <alignment horizontal="center" vertical="center"/>
      <protection/>
    </xf>
    <xf numFmtId="0" fontId="31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22" fillId="52" borderId="0" xfId="0" applyNumberFormat="1" applyFont="1" applyFill="1" applyBorder="1" applyAlignment="1" applyProtection="1">
      <alignment horizontal="left" vertical="center" wrapText="1"/>
      <protection/>
    </xf>
    <xf numFmtId="0" fontId="0" fillId="52" borderId="22" xfId="0" applyNumberFormat="1" applyFont="1" applyFill="1" applyBorder="1" applyAlignment="1" applyProtection="1">
      <alignment horizontal="center" vertical="center" wrapText="1"/>
      <protection/>
    </xf>
    <xf numFmtId="0" fontId="0" fillId="52" borderId="16" xfId="0" applyNumberFormat="1" applyFont="1" applyFill="1" applyBorder="1" applyAlignment="1" applyProtection="1">
      <alignment horizontal="center" vertical="center" wrapText="1"/>
      <protection/>
    </xf>
    <xf numFmtId="0" fontId="6" fillId="52" borderId="22" xfId="0" applyNumberFormat="1" applyFont="1" applyFill="1" applyBorder="1" applyAlignment="1" applyProtection="1">
      <alignment horizontal="center" vertical="center" wrapText="1"/>
      <protection/>
    </xf>
    <xf numFmtId="0" fontId="6" fillId="52" borderId="35" xfId="0" applyNumberFormat="1" applyFont="1" applyFill="1" applyBorder="1" applyAlignment="1" applyProtection="1">
      <alignment horizontal="center" vertical="center" wrapText="1"/>
      <protection/>
    </xf>
    <xf numFmtId="0" fontId="6" fillId="52" borderId="16" xfId="0" applyNumberFormat="1" applyFont="1" applyFill="1" applyBorder="1" applyAlignment="1" applyProtection="1">
      <alignment horizontal="center" vertical="center" wrapText="1"/>
      <protection/>
    </xf>
    <xf numFmtId="0" fontId="44" fillId="52" borderId="22" xfId="0" applyNumberFormat="1" applyFont="1" applyFill="1" applyBorder="1" applyAlignment="1" applyProtection="1">
      <alignment horizontal="center" vertical="center" wrapText="1"/>
      <protection/>
    </xf>
    <xf numFmtId="0" fontId="44" fillId="52" borderId="35" xfId="0" applyNumberFormat="1" applyFont="1" applyFill="1" applyBorder="1" applyAlignment="1" applyProtection="1">
      <alignment horizontal="center" vertical="center" wrapText="1"/>
      <protection/>
    </xf>
    <xf numFmtId="0" fontId="44" fillId="52" borderId="16" xfId="0" applyNumberFormat="1" applyFont="1" applyFill="1" applyBorder="1" applyAlignment="1" applyProtection="1">
      <alignment horizontal="center" vertical="center" wrapText="1"/>
      <protection/>
    </xf>
    <xf numFmtId="0" fontId="4" fillId="52" borderId="22" xfId="0" applyNumberFormat="1" applyFont="1" applyFill="1" applyBorder="1" applyAlignment="1" applyProtection="1">
      <alignment horizontal="center" vertical="center" wrapText="1"/>
      <protection/>
    </xf>
    <xf numFmtId="0" fontId="4" fillId="52" borderId="35" xfId="0" applyNumberFormat="1" applyFont="1" applyFill="1" applyBorder="1" applyAlignment="1" applyProtection="1">
      <alignment horizontal="center" vertical="center" wrapText="1"/>
      <protection/>
    </xf>
    <xf numFmtId="0" fontId="4" fillId="52" borderId="16" xfId="0" applyNumberFormat="1" applyFont="1" applyFill="1" applyBorder="1" applyAlignment="1" applyProtection="1">
      <alignment horizontal="center" vertical="center" wrapText="1"/>
      <protection/>
    </xf>
    <xf numFmtId="0" fontId="0" fillId="52" borderId="22" xfId="0" applyNumberFormat="1" applyFont="1" applyFill="1" applyBorder="1" applyAlignment="1" applyProtection="1">
      <alignment horizontal="center" vertical="center" wrapText="1"/>
      <protection/>
    </xf>
    <xf numFmtId="0" fontId="0" fillId="52" borderId="35" xfId="0" applyNumberFormat="1" applyFont="1" applyFill="1" applyBorder="1" applyAlignment="1" applyProtection="1">
      <alignment horizontal="center" vertical="center" wrapText="1"/>
      <protection/>
    </xf>
    <xf numFmtId="0" fontId="0" fillId="52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30" fillId="52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4" fillId="52" borderId="35" xfId="0" applyNumberFormat="1" applyFont="1" applyFill="1" applyBorder="1" applyAlignment="1" applyProtection="1">
      <alignment horizontal="center" vertical="center" wrapText="1"/>
      <protection/>
    </xf>
    <xf numFmtId="0" fontId="4" fillId="52" borderId="16" xfId="0" applyNumberFormat="1" applyFont="1" applyFill="1" applyBorder="1" applyAlignment="1" applyProtection="1">
      <alignment horizontal="center" vertical="center" wrapText="1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4" fillId="52" borderId="14" xfId="0" applyNumberFormat="1" applyFont="1" applyFill="1" applyBorder="1" applyAlignment="1" applyProtection="1">
      <alignment horizontal="center" vertical="center" wrapText="1"/>
      <protection/>
    </xf>
    <xf numFmtId="0" fontId="4" fillId="52" borderId="14" xfId="0" applyNumberFormat="1" applyFont="1" applyFill="1" applyBorder="1" applyAlignment="1" applyProtection="1">
      <alignment horizontal="center" vertical="center" wrapText="1"/>
      <protection/>
    </xf>
    <xf numFmtId="0" fontId="31" fillId="52" borderId="0" xfId="0" applyNumberFormat="1" applyFont="1" applyFill="1" applyBorder="1" applyAlignment="1" applyProtection="1">
      <alignment horizontal="left" vertical="center" wrapText="1"/>
      <protection/>
    </xf>
    <xf numFmtId="0" fontId="6" fillId="52" borderId="36" xfId="0" applyNumberFormat="1" applyFont="1" applyFill="1" applyBorder="1" applyAlignment="1" applyProtection="1">
      <alignment horizontal="center" vertical="center" wrapText="1"/>
      <protection/>
    </xf>
    <xf numFmtId="0" fontId="6" fillId="52" borderId="37" xfId="0" applyNumberFormat="1" applyFont="1" applyFill="1" applyBorder="1" applyAlignment="1" applyProtection="1">
      <alignment horizontal="center" vertical="center" wrapText="1"/>
      <protection/>
    </xf>
    <xf numFmtId="0" fontId="6" fillId="52" borderId="38" xfId="0" applyNumberFormat="1" applyFont="1" applyFill="1" applyBorder="1" applyAlignment="1" applyProtection="1">
      <alignment horizontal="center" vertical="center" wrapText="1"/>
      <protection/>
    </xf>
    <xf numFmtId="0" fontId="6" fillId="52" borderId="39" xfId="0" applyNumberFormat="1" applyFont="1" applyFill="1" applyBorder="1" applyAlignment="1" applyProtection="1">
      <alignment horizontal="center" vertical="center" wrapText="1"/>
      <protection/>
    </xf>
    <xf numFmtId="0" fontId="0" fillId="52" borderId="40" xfId="0" applyNumberFormat="1" applyFont="1" applyFill="1" applyBorder="1" applyAlignment="1" applyProtection="1">
      <alignment horizontal="center" vertical="center" wrapText="1"/>
      <protection/>
    </xf>
    <xf numFmtId="0" fontId="0" fillId="52" borderId="41" xfId="0" applyNumberFormat="1" applyFont="1" applyFill="1" applyBorder="1" applyAlignment="1" applyProtection="1">
      <alignment horizontal="center" vertical="center" wrapText="1"/>
      <protection/>
    </xf>
    <xf numFmtId="0" fontId="0" fillId="52" borderId="42" xfId="0" applyNumberFormat="1" applyFont="1" applyFill="1" applyBorder="1" applyAlignment="1" applyProtection="1">
      <alignment horizontal="center" vertical="center" wrapText="1"/>
      <protection/>
    </xf>
    <xf numFmtId="0" fontId="0" fillId="52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52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52" borderId="29" xfId="0" applyNumberFormat="1" applyFont="1" applyFill="1" applyBorder="1" applyAlignment="1" applyProtection="1">
      <alignment horizontal="center" vertical="center" wrapText="1"/>
      <protection/>
    </xf>
    <xf numFmtId="0" fontId="0" fillId="52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52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Font="1" applyBorder="1" applyAlignment="1">
      <alignment horizontal="center" vertical="center" wrapText="1"/>
    </xf>
    <xf numFmtId="0" fontId="0" fillId="52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52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Font="1" applyBorder="1" applyAlignment="1">
      <alignment horizontal="center" vertical="center" wrapText="1"/>
    </xf>
    <xf numFmtId="0" fontId="0" fillId="52" borderId="38" xfId="0" applyNumberFormat="1" applyFont="1" applyFill="1" applyBorder="1" applyAlignment="1" applyProtection="1">
      <alignment horizontal="center" vertical="center" wrapText="1"/>
      <protection/>
    </xf>
    <xf numFmtId="0" fontId="0" fillId="52" borderId="34" xfId="0" applyNumberFormat="1" applyFont="1" applyFill="1" applyBorder="1" applyAlignment="1" applyProtection="1">
      <alignment horizontal="center" vertical="center" wrapText="1"/>
      <protection/>
    </xf>
    <xf numFmtId="0" fontId="0" fillId="52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" fontId="38" fillId="52" borderId="20" xfId="93" applyNumberFormat="1" applyFont="1" applyFill="1" applyBorder="1" applyAlignment="1">
      <alignment horizontal="center"/>
      <protection/>
    </xf>
    <xf numFmtId="1" fontId="38" fillId="52" borderId="24" xfId="93" applyNumberFormat="1" applyFont="1" applyFill="1" applyBorder="1" applyAlignment="1">
      <alignment horizontal="center"/>
      <protection/>
    </xf>
    <xf numFmtId="0" fontId="0" fillId="0" borderId="36" xfId="0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2" fontId="38" fillId="52" borderId="57" xfId="93" applyNumberFormat="1" applyFont="1" applyFill="1" applyBorder="1" applyAlignment="1">
      <alignment horizontal="center" vertical="center"/>
      <protection/>
    </xf>
    <xf numFmtId="2" fontId="38" fillId="52" borderId="34" xfId="93" applyNumberFormat="1" applyFont="1" applyFill="1" applyBorder="1" applyAlignment="1">
      <alignment horizontal="center" vertical="center"/>
      <protection/>
    </xf>
    <xf numFmtId="2" fontId="38" fillId="52" borderId="58" xfId="93" applyNumberFormat="1" applyFont="1" applyFill="1" applyBorder="1" applyAlignment="1">
      <alignment horizontal="center" vertical="center"/>
      <protection/>
    </xf>
    <xf numFmtId="2" fontId="38" fillId="52" borderId="18" xfId="93" applyNumberFormat="1" applyFont="1" applyFill="1" applyBorder="1" applyAlignment="1">
      <alignment horizontal="center" vertical="center"/>
      <protection/>
    </xf>
    <xf numFmtId="2" fontId="38" fillId="52" borderId="0" xfId="93" applyNumberFormat="1" applyFont="1" applyFill="1" applyBorder="1" applyAlignment="1">
      <alignment horizontal="center" vertical="center"/>
      <protection/>
    </xf>
    <xf numFmtId="2" fontId="38" fillId="52" borderId="31" xfId="93" applyNumberFormat="1" applyFont="1" applyFill="1" applyBorder="1" applyAlignment="1">
      <alignment horizontal="center" vertical="center"/>
      <protection/>
    </xf>
    <xf numFmtId="2" fontId="38" fillId="52" borderId="19" xfId="93" applyNumberFormat="1" applyFont="1" applyFill="1" applyBorder="1" applyAlignment="1">
      <alignment horizontal="center" vertical="center"/>
      <protection/>
    </xf>
    <xf numFmtId="2" fontId="38" fillId="52" borderId="15" xfId="93" applyNumberFormat="1" applyFont="1" applyFill="1" applyBorder="1" applyAlignment="1">
      <alignment horizontal="center" vertical="center"/>
      <protection/>
    </xf>
    <xf numFmtId="2" fontId="38" fillId="52" borderId="32" xfId="93" applyNumberFormat="1" applyFont="1" applyFill="1" applyBorder="1" applyAlignment="1">
      <alignment horizontal="center" vertical="center"/>
      <protection/>
    </xf>
    <xf numFmtId="0" fontId="0" fillId="52" borderId="20" xfId="0" applyNumberFormat="1" applyFont="1" applyFill="1" applyBorder="1" applyAlignment="1" applyProtection="1">
      <alignment horizontal="center" vertical="center" wrapText="1"/>
      <protection/>
    </xf>
    <xf numFmtId="0" fontId="0" fillId="52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Font="1" applyBorder="1" applyAlignment="1">
      <alignment horizontal="center" vertical="center" wrapText="1"/>
    </xf>
    <xf numFmtId="0" fontId="0" fillId="52" borderId="59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52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52" borderId="62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52" borderId="5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52" borderId="65" xfId="0" applyNumberFormat="1" applyFont="1" applyFill="1" applyBorder="1" applyAlignment="1" applyProtection="1">
      <alignment horizontal="center" vertical="center" wrapText="1"/>
      <protection/>
    </xf>
    <xf numFmtId="0" fontId="0" fillId="52" borderId="66" xfId="0" applyNumberFormat="1" applyFont="1" applyFill="1" applyBorder="1" applyAlignment="1" applyProtection="1">
      <alignment horizontal="center" vertical="center" wrapText="1"/>
      <protection/>
    </xf>
    <xf numFmtId="0" fontId="0" fillId="52" borderId="67" xfId="0" applyNumberFormat="1" applyFont="1" applyFill="1" applyBorder="1" applyAlignment="1" applyProtection="1">
      <alignment horizontal="center" vertical="center" wrapText="1"/>
      <protection/>
    </xf>
    <xf numFmtId="0" fontId="0" fillId="52" borderId="54" xfId="0" applyNumberFormat="1" applyFont="1" applyFill="1" applyBorder="1" applyAlignment="1" applyProtection="1">
      <alignment horizontal="center" vertical="center" wrapText="1"/>
      <protection/>
    </xf>
    <xf numFmtId="0" fontId="0" fillId="52" borderId="68" xfId="0" applyNumberFormat="1" applyFont="1" applyFill="1" applyBorder="1" applyAlignment="1" applyProtection="1">
      <alignment horizontal="center" vertical="center" wrapText="1"/>
      <protection/>
    </xf>
    <xf numFmtId="0" fontId="0" fillId="52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Font="1" applyBorder="1" applyAlignment="1">
      <alignment vertical="center" wrapText="1"/>
    </xf>
    <xf numFmtId="0" fontId="0" fillId="0" borderId="63" xfId="0" applyFont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 horizontal="left" vertical="center" wrapText="1"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49" fontId="32" fillId="52" borderId="22" xfId="0" applyNumberFormat="1" applyFont="1" applyFill="1" applyBorder="1" applyAlignment="1">
      <alignment horizontal="center" vertical="center" wrapText="1"/>
    </xf>
    <xf numFmtId="49" fontId="32" fillId="52" borderId="16" xfId="0" applyNumberFormat="1" applyFont="1" applyFill="1" applyBorder="1" applyAlignment="1">
      <alignment horizontal="center" vertical="center" wrapText="1"/>
    </xf>
    <xf numFmtId="0" fontId="32" fillId="52" borderId="22" xfId="0" applyFont="1" applyFill="1" applyBorder="1" applyAlignment="1">
      <alignment horizontal="center" vertical="center" wrapText="1"/>
    </xf>
    <xf numFmtId="0" fontId="32" fillId="52" borderId="16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1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showZeros="0" workbookViewId="0" topLeftCell="A1">
      <selection activeCell="C3" sqref="C3:F3"/>
    </sheetView>
  </sheetViews>
  <sheetFormatPr defaultColWidth="9.16015625" defaultRowHeight="12.75" customHeight="1"/>
  <cols>
    <col min="1" max="1" width="9.5" style="3" customWidth="1"/>
    <col min="2" max="2" width="46.33203125" style="3" customWidth="1"/>
    <col min="3" max="6" width="16.33203125" style="3" customWidth="1"/>
    <col min="7" max="12" width="9.16015625" style="3" customWidth="1"/>
    <col min="13" max="16384" width="9.16015625" style="4" customWidth="1"/>
  </cols>
  <sheetData>
    <row r="1" spans="1:12" s="22" customFormat="1" ht="12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3" spans="3:13" ht="78.75" customHeight="1">
      <c r="C3" s="240" t="s">
        <v>244</v>
      </c>
      <c r="D3" s="240"/>
      <c r="E3" s="240"/>
      <c r="F3" s="240"/>
      <c r="M3" s="3"/>
    </row>
    <row r="4" spans="1:6" ht="36" customHeight="1">
      <c r="A4" s="242" t="s">
        <v>115</v>
      </c>
      <c r="B4" s="242"/>
      <c r="C4" s="242"/>
      <c r="D4" s="242"/>
      <c r="E4" s="242"/>
      <c r="F4" s="242"/>
    </row>
    <row r="5" spans="1:6" ht="12.75" customHeight="1">
      <c r="A5" s="239"/>
      <c r="B5" s="239"/>
      <c r="C5" s="239"/>
      <c r="D5" s="239"/>
      <c r="E5" s="239"/>
      <c r="F5" s="24" t="s">
        <v>25</v>
      </c>
    </row>
    <row r="6" spans="1:12" s="14" customFormat="1" ht="24.75" customHeight="1">
      <c r="A6" s="241" t="s">
        <v>0</v>
      </c>
      <c r="B6" s="241" t="s">
        <v>1</v>
      </c>
      <c r="C6" s="241" t="s">
        <v>8</v>
      </c>
      <c r="D6" s="241" t="s">
        <v>5</v>
      </c>
      <c r="E6" s="241" t="s">
        <v>6</v>
      </c>
      <c r="F6" s="241"/>
      <c r="G6" s="13"/>
      <c r="H6" s="13"/>
      <c r="I6" s="13"/>
      <c r="J6" s="13"/>
      <c r="K6" s="13"/>
      <c r="L6" s="13"/>
    </row>
    <row r="7" spans="1:12" s="14" customFormat="1" ht="38.25" customHeight="1">
      <c r="A7" s="241"/>
      <c r="B7" s="241"/>
      <c r="C7" s="241"/>
      <c r="D7" s="241"/>
      <c r="E7" s="1" t="s">
        <v>8</v>
      </c>
      <c r="F7" s="23" t="s">
        <v>15</v>
      </c>
      <c r="G7" s="13"/>
      <c r="H7" s="13"/>
      <c r="I7" s="13"/>
      <c r="J7" s="13"/>
      <c r="K7" s="13"/>
      <c r="L7" s="13"/>
    </row>
    <row r="8" spans="1:12" s="14" customFormat="1" ht="13.5" customHeight="1">
      <c r="A8" s="96">
        <v>1</v>
      </c>
      <c r="B8" s="97">
        <v>2</v>
      </c>
      <c r="C8" s="97">
        <v>3</v>
      </c>
      <c r="D8" s="97">
        <v>4</v>
      </c>
      <c r="E8" s="97">
        <v>5</v>
      </c>
      <c r="F8" s="109">
        <v>6</v>
      </c>
      <c r="G8" s="13"/>
      <c r="H8" s="13"/>
      <c r="I8" s="13"/>
      <c r="J8" s="13"/>
      <c r="K8" s="13"/>
      <c r="L8" s="13"/>
    </row>
    <row r="9" spans="1:12" s="14" customFormat="1" ht="38.25" customHeight="1">
      <c r="A9" s="233" t="s">
        <v>68</v>
      </c>
      <c r="B9" s="234"/>
      <c r="C9" s="234"/>
      <c r="D9" s="234"/>
      <c r="E9" s="234"/>
      <c r="F9" s="235"/>
      <c r="G9" s="13"/>
      <c r="H9" s="13"/>
      <c r="I9" s="13"/>
      <c r="J9" s="13"/>
      <c r="K9" s="13"/>
      <c r="L9" s="13"/>
    </row>
    <row r="10" spans="1:12" s="16" customFormat="1" ht="43.5" customHeight="1">
      <c r="A10" s="135">
        <v>200000</v>
      </c>
      <c r="B10" s="135" t="s">
        <v>19</v>
      </c>
      <c r="C10" s="136">
        <f>C11</f>
        <v>0</v>
      </c>
      <c r="D10" s="214">
        <f>D11</f>
        <v>-341299</v>
      </c>
      <c r="E10" s="214">
        <f>E11</f>
        <v>341299</v>
      </c>
      <c r="F10" s="214">
        <f>F11</f>
        <v>341299</v>
      </c>
      <c r="G10" s="15"/>
      <c r="H10" s="15"/>
      <c r="I10" s="15"/>
      <c r="J10" s="15"/>
      <c r="K10" s="15"/>
      <c r="L10" s="15"/>
    </row>
    <row r="11" spans="1:12" s="18" customFormat="1" ht="42.75" customHeight="1">
      <c r="A11" s="135">
        <v>208000</v>
      </c>
      <c r="B11" s="43" t="s">
        <v>21</v>
      </c>
      <c r="C11" s="136">
        <f>C12</f>
        <v>0</v>
      </c>
      <c r="D11" s="136">
        <f>D13</f>
        <v>-341299</v>
      </c>
      <c r="E11" s="136">
        <f>E13</f>
        <v>341299</v>
      </c>
      <c r="F11" s="136">
        <f>F13</f>
        <v>341299</v>
      </c>
      <c r="G11" s="17"/>
      <c r="H11" s="17"/>
      <c r="I11" s="17"/>
      <c r="J11" s="17"/>
      <c r="K11" s="17"/>
      <c r="L11" s="17"/>
    </row>
    <row r="12" spans="1:12" s="18" customFormat="1" ht="27.75" customHeight="1">
      <c r="A12" s="137">
        <v>208100</v>
      </c>
      <c r="B12" s="138" t="s">
        <v>4</v>
      </c>
      <c r="C12" s="136"/>
      <c r="D12" s="146"/>
      <c r="E12" s="139"/>
      <c r="F12" s="139"/>
      <c r="G12" s="17"/>
      <c r="H12" s="17"/>
      <c r="I12" s="17"/>
      <c r="J12" s="17"/>
      <c r="K12" s="17"/>
      <c r="L12" s="17"/>
    </row>
    <row r="13" spans="1:12" s="18" customFormat="1" ht="54.75" customHeight="1">
      <c r="A13" s="137">
        <v>208400</v>
      </c>
      <c r="B13" s="140" t="s">
        <v>20</v>
      </c>
      <c r="C13" s="141">
        <v>0</v>
      </c>
      <c r="D13" s="213">
        <v>-341299</v>
      </c>
      <c r="E13" s="213">
        <v>341299</v>
      </c>
      <c r="F13" s="213">
        <v>341299</v>
      </c>
      <c r="G13" s="17"/>
      <c r="H13" s="17"/>
      <c r="I13" s="17"/>
      <c r="J13" s="17"/>
      <c r="K13" s="17"/>
      <c r="L13" s="17"/>
    </row>
    <row r="14" spans="1:12" s="75" customFormat="1" ht="20.25" customHeight="1">
      <c r="A14" s="142" t="s">
        <v>71</v>
      </c>
      <c r="B14" s="143" t="s">
        <v>69</v>
      </c>
      <c r="C14" s="136">
        <f>C10</f>
        <v>0</v>
      </c>
      <c r="D14" s="214">
        <f>D10</f>
        <v>-341299</v>
      </c>
      <c r="E14" s="214">
        <f>E10</f>
        <v>341299</v>
      </c>
      <c r="F14" s="214">
        <f>F10</f>
        <v>341299</v>
      </c>
      <c r="G14" s="74"/>
      <c r="H14" s="74"/>
      <c r="I14" s="74"/>
      <c r="J14" s="74"/>
      <c r="K14" s="74"/>
      <c r="L14" s="74"/>
    </row>
    <row r="15" spans="1:12" s="18" customFormat="1" ht="20.25" customHeight="1">
      <c r="A15" s="236" t="s">
        <v>70</v>
      </c>
      <c r="B15" s="237"/>
      <c r="C15" s="237"/>
      <c r="D15" s="237"/>
      <c r="E15" s="237"/>
      <c r="F15" s="238"/>
      <c r="G15" s="17"/>
      <c r="H15" s="17"/>
      <c r="I15" s="17"/>
      <c r="J15" s="17"/>
      <c r="K15" s="17"/>
      <c r="L15" s="17"/>
    </row>
    <row r="16" spans="1:12" s="16" customFormat="1" ht="36.75" customHeight="1">
      <c r="A16" s="135">
        <v>600000</v>
      </c>
      <c r="B16" s="43" t="s">
        <v>2</v>
      </c>
      <c r="C16" s="136"/>
      <c r="D16" s="214">
        <f>D17</f>
        <v>-341299</v>
      </c>
      <c r="E16" s="214">
        <f>E17</f>
        <v>341299</v>
      </c>
      <c r="F16" s="214">
        <f>F17</f>
        <v>341299</v>
      </c>
      <c r="G16" s="15"/>
      <c r="H16" s="15"/>
      <c r="I16" s="15"/>
      <c r="J16" s="15"/>
      <c r="K16" s="15"/>
      <c r="L16" s="15"/>
    </row>
    <row r="17" spans="1:12" s="18" customFormat="1" ht="45" customHeight="1">
      <c r="A17" s="144">
        <v>602000</v>
      </c>
      <c r="B17" s="140" t="s">
        <v>3</v>
      </c>
      <c r="C17" s="136"/>
      <c r="D17" s="136">
        <f>D18+D19</f>
        <v>-341299</v>
      </c>
      <c r="E17" s="136">
        <f>E18+E19</f>
        <v>341299</v>
      </c>
      <c r="F17" s="136">
        <f>F18+F19</f>
        <v>341299</v>
      </c>
      <c r="G17" s="17"/>
      <c r="H17" s="17"/>
      <c r="I17" s="17"/>
      <c r="J17" s="17"/>
      <c r="K17" s="17"/>
      <c r="L17" s="17"/>
    </row>
    <row r="18" spans="1:12" s="18" customFormat="1" ht="45" customHeight="1">
      <c r="A18" s="137">
        <v>602100</v>
      </c>
      <c r="B18" s="138" t="s">
        <v>4</v>
      </c>
      <c r="C18" s="136"/>
      <c r="D18" s="146"/>
      <c r="E18" s="139"/>
      <c r="F18" s="139"/>
      <c r="G18" s="17"/>
      <c r="H18" s="17"/>
      <c r="I18" s="17"/>
      <c r="J18" s="17"/>
      <c r="K18" s="17"/>
      <c r="L18" s="17"/>
    </row>
    <row r="19" spans="1:12" s="18" customFormat="1" ht="45" customHeight="1" thickBot="1">
      <c r="A19" s="137">
        <v>602400</v>
      </c>
      <c r="B19" s="145" t="s">
        <v>20</v>
      </c>
      <c r="C19" s="141"/>
      <c r="D19" s="213">
        <v>-341299</v>
      </c>
      <c r="E19" s="213">
        <v>341299</v>
      </c>
      <c r="F19" s="213">
        <v>341299</v>
      </c>
      <c r="G19" s="17"/>
      <c r="H19" s="17"/>
      <c r="I19" s="17"/>
      <c r="J19" s="17"/>
      <c r="K19" s="17"/>
      <c r="L19" s="17"/>
    </row>
    <row r="20" spans="1:12" s="79" customFormat="1" ht="30" customHeight="1" thickBot="1">
      <c r="A20" s="76" t="s">
        <v>71</v>
      </c>
      <c r="B20" s="77" t="s">
        <v>119</v>
      </c>
      <c r="C20" s="25">
        <f>C16</f>
        <v>0</v>
      </c>
      <c r="D20" s="215">
        <f>D16</f>
        <v>-341299</v>
      </c>
      <c r="E20" s="215">
        <f>E16</f>
        <v>341299</v>
      </c>
      <c r="F20" s="215">
        <f>F16</f>
        <v>341299</v>
      </c>
      <c r="G20" s="78"/>
      <c r="H20" s="78"/>
      <c r="I20" s="78"/>
      <c r="J20" s="78"/>
      <c r="K20" s="78"/>
      <c r="L20" s="78"/>
    </row>
    <row r="21" spans="1:12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ht="12.75" customHeight="1">
      <c r="L22" s="3" t="s">
        <v>243</v>
      </c>
    </row>
    <row r="27" spans="2:6" ht="12.75" customHeight="1">
      <c r="B27" s="64" t="s">
        <v>102</v>
      </c>
      <c r="F27" s="64"/>
    </row>
  </sheetData>
  <sheetProtection/>
  <mergeCells count="10">
    <mergeCell ref="A9:F9"/>
    <mergeCell ref="A15:F15"/>
    <mergeCell ref="A5:E5"/>
    <mergeCell ref="C3:F3"/>
    <mergeCell ref="C6:C7"/>
    <mergeCell ref="D6:D7"/>
    <mergeCell ref="E6:F6"/>
    <mergeCell ref="B6:B7"/>
    <mergeCell ref="A6:A7"/>
    <mergeCell ref="A4:F4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600" verticalDpi="600" orientation="portrait" paperSize="9" scale="7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showGridLines="0" showZeros="0" zoomScaleSheetLayoutView="90" workbookViewId="0" topLeftCell="B2">
      <pane xSplit="4" ySplit="8" topLeftCell="F24" activePane="bottomRight" state="frozen"/>
      <selection pane="topLeft" activeCell="B2" sqref="B2"/>
      <selection pane="topRight" activeCell="F2" sqref="F2"/>
      <selection pane="bottomLeft" activeCell="B10" sqref="B10"/>
      <selection pane="bottomRight" activeCell="O2" sqref="O2:Q2"/>
    </sheetView>
  </sheetViews>
  <sheetFormatPr defaultColWidth="9.16015625" defaultRowHeight="12.75"/>
  <cols>
    <col min="1" max="1" width="3.83203125" style="6" hidden="1" customWidth="1"/>
    <col min="2" max="2" width="12.33203125" style="33" customWidth="1"/>
    <col min="3" max="3" width="11.66015625" style="33" customWidth="1"/>
    <col min="4" max="4" width="10.5" style="33" customWidth="1"/>
    <col min="5" max="5" width="46.16015625" style="6" customWidth="1"/>
    <col min="6" max="6" width="14.16015625" style="6" customWidth="1"/>
    <col min="7" max="7" width="13.66015625" style="6" customWidth="1"/>
    <col min="8" max="9" width="12.66015625" style="6" customWidth="1"/>
    <col min="10" max="10" width="13.16015625" style="6" customWidth="1"/>
    <col min="11" max="12" width="14.33203125" style="6" customWidth="1"/>
    <col min="13" max="13" width="10.83203125" style="6" customWidth="1"/>
    <col min="14" max="14" width="12.66015625" style="6" customWidth="1"/>
    <col min="15" max="15" width="12.83203125" style="6" customWidth="1"/>
    <col min="16" max="16" width="12.66015625" style="6" customWidth="1"/>
    <col min="17" max="17" width="15.83203125" style="6" customWidth="1"/>
    <col min="18" max="16384" width="9.16015625" style="5" customWidth="1"/>
  </cols>
  <sheetData>
    <row r="1" spans="1:17" s="20" customFormat="1" ht="18" customHeight="1" hidden="1">
      <c r="A1" s="19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</row>
    <row r="2" spans="1:17" ht="81" customHeight="1">
      <c r="A2" s="3"/>
      <c r="E2" s="3"/>
      <c r="F2" s="2"/>
      <c r="G2" s="2"/>
      <c r="H2" s="2"/>
      <c r="I2" s="2"/>
      <c r="J2" s="2"/>
      <c r="K2" s="2"/>
      <c r="L2" s="2"/>
      <c r="M2" s="2"/>
      <c r="N2" s="2"/>
      <c r="O2" s="261" t="s">
        <v>245</v>
      </c>
      <c r="P2" s="261"/>
      <c r="Q2" s="261"/>
    </row>
    <row r="3" spans="1:17" ht="35.25" customHeight="1">
      <c r="A3" s="3"/>
      <c r="B3" s="265" t="s">
        <v>116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</row>
    <row r="4" spans="2:17" ht="4.5" customHeight="1" hidden="1">
      <c r="B4" s="34"/>
      <c r="C4" s="35"/>
      <c r="D4" s="35"/>
      <c r="E4" s="7"/>
      <c r="F4" s="7"/>
      <c r="G4" s="7"/>
      <c r="H4" s="10"/>
      <c r="I4" s="7"/>
      <c r="J4" s="7"/>
      <c r="K4" s="8"/>
      <c r="L4" s="8"/>
      <c r="M4" s="9"/>
      <c r="N4" s="9"/>
      <c r="O4" s="9"/>
      <c r="P4" s="9"/>
      <c r="Q4" s="26" t="s">
        <v>25</v>
      </c>
    </row>
    <row r="5" spans="1:17" s="47" customFormat="1" ht="21.75" customHeight="1">
      <c r="A5" s="48"/>
      <c r="B5" s="252" t="s">
        <v>74</v>
      </c>
      <c r="C5" s="267" t="s">
        <v>77</v>
      </c>
      <c r="D5" s="252" t="s">
        <v>76</v>
      </c>
      <c r="E5" s="264" t="s">
        <v>75</v>
      </c>
      <c r="F5" s="260" t="s">
        <v>5</v>
      </c>
      <c r="G5" s="260"/>
      <c r="H5" s="260"/>
      <c r="I5" s="260"/>
      <c r="J5" s="260"/>
      <c r="K5" s="260" t="s">
        <v>6</v>
      </c>
      <c r="L5" s="260"/>
      <c r="M5" s="260"/>
      <c r="N5" s="260"/>
      <c r="O5" s="260"/>
      <c r="P5" s="260"/>
      <c r="Q5" s="260" t="s">
        <v>7</v>
      </c>
    </row>
    <row r="6" spans="1:17" s="47" customFormat="1" ht="16.5" customHeight="1">
      <c r="A6" s="49"/>
      <c r="B6" s="253"/>
      <c r="C6" s="268"/>
      <c r="D6" s="262"/>
      <c r="E6" s="264"/>
      <c r="F6" s="255" t="s">
        <v>72</v>
      </c>
      <c r="G6" s="246" t="s">
        <v>9</v>
      </c>
      <c r="H6" s="259" t="s">
        <v>10</v>
      </c>
      <c r="I6" s="259"/>
      <c r="J6" s="246" t="s">
        <v>11</v>
      </c>
      <c r="K6" s="255" t="s">
        <v>73</v>
      </c>
      <c r="L6" s="255" t="s">
        <v>120</v>
      </c>
      <c r="M6" s="249" t="s">
        <v>9</v>
      </c>
      <c r="N6" s="259" t="s">
        <v>10</v>
      </c>
      <c r="O6" s="259"/>
      <c r="P6" s="246" t="s">
        <v>11</v>
      </c>
      <c r="Q6" s="260"/>
    </row>
    <row r="7" spans="1:17" s="47" customFormat="1" ht="20.25" customHeight="1">
      <c r="A7" s="50"/>
      <c r="B7" s="253"/>
      <c r="C7" s="268"/>
      <c r="D7" s="262"/>
      <c r="E7" s="264"/>
      <c r="F7" s="256"/>
      <c r="G7" s="247"/>
      <c r="H7" s="244" t="s">
        <v>12</v>
      </c>
      <c r="I7" s="244" t="s">
        <v>13</v>
      </c>
      <c r="J7" s="247"/>
      <c r="K7" s="256"/>
      <c r="L7" s="256"/>
      <c r="M7" s="250"/>
      <c r="N7" s="244" t="s">
        <v>12</v>
      </c>
      <c r="O7" s="244" t="s">
        <v>13</v>
      </c>
      <c r="P7" s="247"/>
      <c r="Q7" s="260"/>
    </row>
    <row r="8" spans="1:17" s="47" customFormat="1" ht="47.25" customHeight="1">
      <c r="A8" s="51"/>
      <c r="B8" s="254"/>
      <c r="C8" s="268"/>
      <c r="D8" s="263"/>
      <c r="E8" s="264"/>
      <c r="F8" s="257"/>
      <c r="G8" s="248"/>
      <c r="H8" s="245"/>
      <c r="I8" s="245"/>
      <c r="J8" s="248"/>
      <c r="K8" s="257"/>
      <c r="L8" s="257"/>
      <c r="M8" s="251"/>
      <c r="N8" s="245"/>
      <c r="O8" s="245"/>
      <c r="P8" s="248"/>
      <c r="Q8" s="260"/>
    </row>
    <row r="9" spans="1:18" s="47" customFormat="1" ht="13.5" customHeight="1">
      <c r="A9" s="51"/>
      <c r="B9" s="91">
        <v>1</v>
      </c>
      <c r="C9" s="91">
        <v>2</v>
      </c>
      <c r="D9" s="92">
        <v>3</v>
      </c>
      <c r="E9" s="93">
        <v>4</v>
      </c>
      <c r="F9" s="88">
        <v>5</v>
      </c>
      <c r="G9" s="89">
        <v>6</v>
      </c>
      <c r="H9" s="88">
        <v>7</v>
      </c>
      <c r="I9" s="88">
        <v>8</v>
      </c>
      <c r="J9" s="89">
        <v>9</v>
      </c>
      <c r="K9" s="88">
        <v>10</v>
      </c>
      <c r="L9" s="148"/>
      <c r="M9" s="90">
        <v>11</v>
      </c>
      <c r="N9" s="88">
        <v>12</v>
      </c>
      <c r="O9" s="88">
        <v>13</v>
      </c>
      <c r="P9" s="89">
        <v>14</v>
      </c>
      <c r="Q9" s="184">
        <v>16</v>
      </c>
      <c r="R9" s="188"/>
    </row>
    <row r="10" spans="1:17" s="54" customFormat="1" ht="24" customHeight="1">
      <c r="A10" s="52"/>
      <c r="B10" s="53" t="s">
        <v>22</v>
      </c>
      <c r="C10" s="53"/>
      <c r="D10" s="53"/>
      <c r="E10" s="86" t="s">
        <v>23</v>
      </c>
      <c r="F10" s="87">
        <f>F11</f>
        <v>1223374</v>
      </c>
      <c r="G10" s="87">
        <f aca="true" t="shared" si="0" ref="G10:Q10">G11</f>
        <v>1233874</v>
      </c>
      <c r="H10" s="87">
        <f t="shared" si="0"/>
        <v>494068.76</v>
      </c>
      <c r="I10" s="87">
        <f t="shared" si="0"/>
        <v>736244.68</v>
      </c>
      <c r="J10" s="87">
        <f t="shared" si="0"/>
        <v>-10500</v>
      </c>
      <c r="K10" s="87">
        <f t="shared" si="0"/>
        <v>391299</v>
      </c>
      <c r="L10" s="87">
        <f t="shared" si="0"/>
        <v>391299</v>
      </c>
      <c r="M10" s="87">
        <f t="shared" si="0"/>
        <v>0</v>
      </c>
      <c r="N10" s="87">
        <f t="shared" si="0"/>
        <v>0</v>
      </c>
      <c r="O10" s="87">
        <f t="shared" si="0"/>
        <v>0</v>
      </c>
      <c r="P10" s="87">
        <f t="shared" si="0"/>
        <v>391299</v>
      </c>
      <c r="Q10" s="87">
        <f t="shared" si="0"/>
        <v>1614673</v>
      </c>
    </row>
    <row r="11" spans="1:17" s="54" customFormat="1" ht="24" customHeight="1">
      <c r="A11" s="52"/>
      <c r="B11" s="53" t="s">
        <v>24</v>
      </c>
      <c r="C11" s="53"/>
      <c r="D11" s="53"/>
      <c r="E11" s="86" t="s">
        <v>23</v>
      </c>
      <c r="F11" s="87">
        <f>F43</f>
        <v>1223374</v>
      </c>
      <c r="G11" s="87">
        <f aca="true" t="shared" si="1" ref="G11:Q11">G43</f>
        <v>1233874</v>
      </c>
      <c r="H11" s="87">
        <f t="shared" si="1"/>
        <v>494068.76</v>
      </c>
      <c r="I11" s="87">
        <f t="shared" si="1"/>
        <v>736244.68</v>
      </c>
      <c r="J11" s="87">
        <f t="shared" si="1"/>
        <v>-10500</v>
      </c>
      <c r="K11" s="87">
        <f t="shared" si="1"/>
        <v>391299</v>
      </c>
      <c r="L11" s="87">
        <f t="shared" si="1"/>
        <v>391299</v>
      </c>
      <c r="M11" s="87">
        <f t="shared" si="1"/>
        <v>0</v>
      </c>
      <c r="N11" s="87">
        <f t="shared" si="1"/>
        <v>0</v>
      </c>
      <c r="O11" s="87">
        <f t="shared" si="1"/>
        <v>0</v>
      </c>
      <c r="P11" s="87">
        <f t="shared" si="1"/>
        <v>391299</v>
      </c>
      <c r="Q11" s="87">
        <f t="shared" si="1"/>
        <v>1614673</v>
      </c>
    </row>
    <row r="12" spans="1:17" s="54" customFormat="1" ht="24" customHeight="1">
      <c r="A12" s="52"/>
      <c r="B12" s="53" t="s">
        <v>106</v>
      </c>
      <c r="C12" s="53" t="s">
        <v>58</v>
      </c>
      <c r="D12" s="53"/>
      <c r="E12" s="86" t="s">
        <v>50</v>
      </c>
      <c r="F12" s="210">
        <f>G12+J12</f>
        <v>1442852.5999999999</v>
      </c>
      <c r="G12" s="210">
        <f>G13+G14+G15+G16</f>
        <v>1442852.5999999999</v>
      </c>
      <c r="H12" s="210">
        <f>H13+H14+H15+H16</f>
        <v>374718.76</v>
      </c>
      <c r="I12" s="210">
        <f>I13+I14+I15+I16</f>
        <v>636244.68</v>
      </c>
      <c r="J12" s="210">
        <f aca="true" t="shared" si="2" ref="J12:P12">J13+J14</f>
        <v>0</v>
      </c>
      <c r="K12" s="210">
        <f>K13+K14</f>
        <v>601500</v>
      </c>
      <c r="L12" s="210">
        <f t="shared" si="2"/>
        <v>601500</v>
      </c>
      <c r="M12" s="210">
        <f t="shared" si="2"/>
        <v>0</v>
      </c>
      <c r="N12" s="210">
        <f t="shared" si="2"/>
        <v>0</v>
      </c>
      <c r="O12" s="210">
        <f t="shared" si="2"/>
        <v>0</v>
      </c>
      <c r="P12" s="210">
        <f t="shared" si="2"/>
        <v>601500</v>
      </c>
      <c r="Q12" s="210">
        <f>F12+K12</f>
        <v>2044352.5999999999</v>
      </c>
    </row>
    <row r="13" spans="1:17" s="54" customFormat="1" ht="24" customHeight="1">
      <c r="A13" s="52"/>
      <c r="B13" s="53" t="s">
        <v>126</v>
      </c>
      <c r="C13" s="53" t="s">
        <v>127</v>
      </c>
      <c r="D13" s="53" t="s">
        <v>202</v>
      </c>
      <c r="E13" s="86" t="s">
        <v>128</v>
      </c>
      <c r="F13" s="211">
        <f>G13</f>
        <v>10000</v>
      </c>
      <c r="G13" s="211">
        <v>10000</v>
      </c>
      <c r="H13" s="211"/>
      <c r="I13" s="210"/>
      <c r="J13" s="210">
        <v>0</v>
      </c>
      <c r="K13" s="211">
        <f>P13+M13</f>
        <v>500000</v>
      </c>
      <c r="L13" s="211">
        <f>P13</f>
        <v>500000</v>
      </c>
      <c r="M13" s="211"/>
      <c r="N13" s="211"/>
      <c r="O13" s="211"/>
      <c r="P13" s="211">
        <v>500000</v>
      </c>
      <c r="Q13" s="211">
        <f>F13+K13</f>
        <v>510000</v>
      </c>
    </row>
    <row r="14" spans="1:17" s="54" customFormat="1" ht="60.75" customHeight="1">
      <c r="A14" s="52"/>
      <c r="B14" s="53" t="s">
        <v>150</v>
      </c>
      <c r="C14" s="53" t="s">
        <v>152</v>
      </c>
      <c r="D14" s="53" t="s">
        <v>151</v>
      </c>
      <c r="E14" s="86" t="s">
        <v>170</v>
      </c>
      <c r="F14" s="211">
        <f>G14+J14</f>
        <v>1121810.19</v>
      </c>
      <c r="G14" s="211">
        <v>1121810.19</v>
      </c>
      <c r="H14" s="211">
        <v>148938.72</v>
      </c>
      <c r="I14" s="211">
        <v>602630.75</v>
      </c>
      <c r="J14" s="210"/>
      <c r="K14" s="211">
        <f>P14+M14</f>
        <v>101500</v>
      </c>
      <c r="L14" s="211">
        <f>P14</f>
        <v>101500</v>
      </c>
      <c r="M14" s="211"/>
      <c r="N14" s="211"/>
      <c r="O14" s="211"/>
      <c r="P14" s="211">
        <v>101500</v>
      </c>
      <c r="Q14" s="211">
        <f>F14+K14</f>
        <v>1223310.19</v>
      </c>
    </row>
    <row r="15" spans="1:17" s="54" customFormat="1" ht="60.75" customHeight="1">
      <c r="A15" s="52"/>
      <c r="B15" s="53" t="s">
        <v>207</v>
      </c>
      <c r="C15" s="53" t="s">
        <v>37</v>
      </c>
      <c r="D15" s="53" t="s">
        <v>208</v>
      </c>
      <c r="E15" s="86" t="s">
        <v>209</v>
      </c>
      <c r="F15" s="211">
        <f>G15</f>
        <v>61042.41</v>
      </c>
      <c r="G15" s="211">
        <v>61042.41</v>
      </c>
      <c r="H15" s="211">
        <v>38780.04</v>
      </c>
      <c r="I15" s="211">
        <v>12613.93</v>
      </c>
      <c r="J15" s="210"/>
      <c r="K15" s="211"/>
      <c r="L15" s="211"/>
      <c r="M15" s="211"/>
      <c r="N15" s="211"/>
      <c r="O15" s="211"/>
      <c r="P15" s="211"/>
      <c r="Q15" s="211">
        <f>F15+K15</f>
        <v>61042.41</v>
      </c>
    </row>
    <row r="16" spans="1:17" s="54" customFormat="1" ht="60.75" customHeight="1">
      <c r="A16" s="52"/>
      <c r="B16" s="53" t="s">
        <v>219</v>
      </c>
      <c r="C16" s="53" t="s">
        <v>220</v>
      </c>
      <c r="D16" s="53" t="s">
        <v>208</v>
      </c>
      <c r="E16" s="86" t="s">
        <v>221</v>
      </c>
      <c r="F16" s="211">
        <f>G16</f>
        <v>250000</v>
      </c>
      <c r="G16" s="211">
        <v>250000</v>
      </c>
      <c r="H16" s="211">
        <v>187000</v>
      </c>
      <c r="I16" s="211">
        <v>21000</v>
      </c>
      <c r="J16" s="210"/>
      <c r="K16" s="211"/>
      <c r="L16" s="211"/>
      <c r="M16" s="211"/>
      <c r="N16" s="211"/>
      <c r="O16" s="211"/>
      <c r="P16" s="211"/>
      <c r="Q16" s="211">
        <f>F16+K16</f>
        <v>250000</v>
      </c>
    </row>
    <row r="17" spans="1:17" s="54" customFormat="1" ht="60.75" customHeight="1">
      <c r="A17" s="52"/>
      <c r="B17" s="53" t="s">
        <v>47</v>
      </c>
      <c r="C17" s="53" t="s">
        <v>62</v>
      </c>
      <c r="D17" s="53"/>
      <c r="E17" s="86" t="s">
        <v>65</v>
      </c>
      <c r="F17" s="154">
        <f>F18</f>
        <v>220000</v>
      </c>
      <c r="G17" s="154">
        <f>G18</f>
        <v>220000</v>
      </c>
      <c r="H17" s="154">
        <f>H18</f>
        <v>111000</v>
      </c>
      <c r="I17" s="154">
        <f>I18</f>
        <v>0</v>
      </c>
      <c r="J17" s="154"/>
      <c r="K17" s="154"/>
      <c r="L17" s="154"/>
      <c r="M17" s="154"/>
      <c r="N17" s="154"/>
      <c r="O17" s="154"/>
      <c r="P17" s="154"/>
      <c r="Q17" s="154">
        <f aca="true" t="shared" si="3" ref="Q17:Q24">F17</f>
        <v>220000</v>
      </c>
    </row>
    <row r="18" spans="1:17" s="54" customFormat="1" ht="60.75" customHeight="1">
      <c r="A18" s="52"/>
      <c r="B18" s="53" t="s">
        <v>59</v>
      </c>
      <c r="C18" s="53" t="s">
        <v>60</v>
      </c>
      <c r="D18" s="53"/>
      <c r="E18" s="86" t="s">
        <v>178</v>
      </c>
      <c r="F18" s="154">
        <f>G18+J18</f>
        <v>220000</v>
      </c>
      <c r="G18" s="154">
        <f>G19+G20</f>
        <v>220000</v>
      </c>
      <c r="H18" s="154">
        <f>H19+H20</f>
        <v>111000</v>
      </c>
      <c r="I18" s="154"/>
      <c r="J18" s="154"/>
      <c r="K18" s="154"/>
      <c r="L18" s="154"/>
      <c r="M18" s="154"/>
      <c r="N18" s="154"/>
      <c r="O18" s="154"/>
      <c r="P18" s="154"/>
      <c r="Q18" s="154">
        <f t="shared" si="3"/>
        <v>220000</v>
      </c>
    </row>
    <row r="19" spans="1:17" s="54" customFormat="1" ht="60.75" customHeight="1">
      <c r="A19" s="52"/>
      <c r="B19" s="53" t="s">
        <v>175</v>
      </c>
      <c r="C19" s="53" t="s">
        <v>176</v>
      </c>
      <c r="D19" s="53" t="s">
        <v>152</v>
      </c>
      <c r="E19" s="86" t="s">
        <v>177</v>
      </c>
      <c r="F19" s="156">
        <f>G19</f>
        <v>150000</v>
      </c>
      <c r="G19" s="156">
        <v>150000</v>
      </c>
      <c r="H19" s="156">
        <v>111000</v>
      </c>
      <c r="I19" s="154"/>
      <c r="J19" s="154"/>
      <c r="K19" s="156"/>
      <c r="L19" s="156"/>
      <c r="M19" s="156"/>
      <c r="N19" s="156"/>
      <c r="O19" s="156"/>
      <c r="P19" s="156"/>
      <c r="Q19" s="156">
        <f t="shared" si="3"/>
        <v>150000</v>
      </c>
    </row>
    <row r="20" spans="1:17" s="54" customFormat="1" ht="60.75" customHeight="1">
      <c r="A20" s="52"/>
      <c r="B20" s="53" t="s">
        <v>211</v>
      </c>
      <c r="C20" s="53" t="s">
        <v>212</v>
      </c>
      <c r="D20" s="53" t="s">
        <v>35</v>
      </c>
      <c r="E20" s="86" t="s">
        <v>213</v>
      </c>
      <c r="F20" s="156">
        <f>G20</f>
        <v>70000</v>
      </c>
      <c r="G20" s="156">
        <v>70000</v>
      </c>
      <c r="H20" s="156"/>
      <c r="I20" s="154"/>
      <c r="J20" s="154"/>
      <c r="K20" s="156"/>
      <c r="L20" s="156"/>
      <c r="M20" s="156"/>
      <c r="N20" s="156"/>
      <c r="O20" s="156"/>
      <c r="P20" s="156"/>
      <c r="Q20" s="156">
        <f t="shared" si="3"/>
        <v>70000</v>
      </c>
    </row>
    <row r="21" spans="1:17" s="54" customFormat="1" ht="60.75" customHeight="1">
      <c r="A21" s="52"/>
      <c r="B21" s="53" t="s">
        <v>53</v>
      </c>
      <c r="C21" s="53" t="s">
        <v>214</v>
      </c>
      <c r="D21" s="53"/>
      <c r="E21" s="86" t="s">
        <v>54</v>
      </c>
      <c r="F21" s="154">
        <f>F22</f>
        <v>140000</v>
      </c>
      <c r="G21" s="154">
        <f>G22</f>
        <v>140000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57">
        <f t="shared" si="3"/>
        <v>140000</v>
      </c>
    </row>
    <row r="22" spans="1:17" s="54" customFormat="1" ht="60.75" customHeight="1">
      <c r="A22" s="52"/>
      <c r="B22" s="53" t="s">
        <v>215</v>
      </c>
      <c r="C22" s="53" t="s">
        <v>216</v>
      </c>
      <c r="D22" s="53" t="s">
        <v>217</v>
      </c>
      <c r="E22" s="86" t="s">
        <v>218</v>
      </c>
      <c r="F22" s="156">
        <f>G22</f>
        <v>140000</v>
      </c>
      <c r="G22" s="156">
        <v>140000</v>
      </c>
      <c r="H22" s="156"/>
      <c r="I22" s="154"/>
      <c r="J22" s="154"/>
      <c r="K22" s="156"/>
      <c r="L22" s="156"/>
      <c r="M22" s="156"/>
      <c r="N22" s="156"/>
      <c r="O22" s="156"/>
      <c r="P22" s="156"/>
      <c r="Q22" s="157">
        <f t="shared" si="3"/>
        <v>140000</v>
      </c>
    </row>
    <row r="23" spans="1:17" s="54" customFormat="1" ht="51.75" customHeight="1">
      <c r="A23" s="52"/>
      <c r="B23" s="53" t="s">
        <v>131</v>
      </c>
      <c r="C23" s="53" t="s">
        <v>136</v>
      </c>
      <c r="D23" s="53"/>
      <c r="E23" s="86" t="s">
        <v>138</v>
      </c>
      <c r="F23" s="154">
        <f>F24</f>
        <v>20200</v>
      </c>
      <c r="G23" s="154">
        <f>G24</f>
        <v>20200</v>
      </c>
      <c r="H23" s="154">
        <f>H24</f>
        <v>8350</v>
      </c>
      <c r="I23" s="154"/>
      <c r="J23" s="155"/>
      <c r="K23" s="156"/>
      <c r="L23" s="156"/>
      <c r="M23" s="155"/>
      <c r="N23" s="155"/>
      <c r="O23" s="155"/>
      <c r="P23" s="156"/>
      <c r="Q23" s="157">
        <f t="shared" si="3"/>
        <v>20200</v>
      </c>
    </row>
    <row r="24" spans="1:17" s="54" customFormat="1" ht="51.75" customHeight="1">
      <c r="A24" s="52"/>
      <c r="B24" s="53" t="s">
        <v>132</v>
      </c>
      <c r="C24" s="53" t="s">
        <v>133</v>
      </c>
      <c r="D24" s="53" t="s">
        <v>135</v>
      </c>
      <c r="E24" s="86" t="s">
        <v>134</v>
      </c>
      <c r="F24" s="156">
        <f>G24</f>
        <v>20200</v>
      </c>
      <c r="G24" s="156">
        <v>20200</v>
      </c>
      <c r="H24" s="154">
        <v>8350</v>
      </c>
      <c r="I24" s="154"/>
      <c r="J24" s="155"/>
      <c r="K24" s="156"/>
      <c r="L24" s="156"/>
      <c r="M24" s="155"/>
      <c r="N24" s="155"/>
      <c r="O24" s="155"/>
      <c r="P24" s="156"/>
      <c r="Q24" s="157">
        <f t="shared" si="3"/>
        <v>20200</v>
      </c>
    </row>
    <row r="25" spans="1:17" s="54" customFormat="1" ht="24" customHeight="1">
      <c r="A25" s="52"/>
      <c r="B25" s="53" t="s">
        <v>107</v>
      </c>
      <c r="C25" s="53" t="s">
        <v>112</v>
      </c>
      <c r="D25" s="53"/>
      <c r="E25" s="86" t="s">
        <v>137</v>
      </c>
      <c r="F25" s="154">
        <f>F26</f>
        <v>220000</v>
      </c>
      <c r="G25" s="154">
        <f>G26</f>
        <v>220000</v>
      </c>
      <c r="H25" s="154">
        <f>H26</f>
        <v>0</v>
      </c>
      <c r="I25" s="154">
        <f>I26</f>
        <v>100000</v>
      </c>
      <c r="J25" s="154"/>
      <c r="K25" s="155">
        <f aca="true" t="shared" si="4" ref="K25:Q25">K26</f>
        <v>0</v>
      </c>
      <c r="L25" s="155">
        <f t="shared" si="4"/>
        <v>0</v>
      </c>
      <c r="M25" s="155">
        <f t="shared" si="4"/>
        <v>0</v>
      </c>
      <c r="N25" s="155">
        <f t="shared" si="4"/>
        <v>0</v>
      </c>
      <c r="O25" s="155">
        <f t="shared" si="4"/>
        <v>0</v>
      </c>
      <c r="P25" s="155">
        <f t="shared" si="4"/>
        <v>0</v>
      </c>
      <c r="Q25" s="155">
        <f t="shared" si="4"/>
        <v>220000</v>
      </c>
    </row>
    <row r="26" spans="1:17" s="54" customFormat="1" ht="24" customHeight="1">
      <c r="A26" s="52"/>
      <c r="B26" s="53" t="s">
        <v>108</v>
      </c>
      <c r="C26" s="53" t="s">
        <v>109</v>
      </c>
      <c r="D26" s="53" t="s">
        <v>110</v>
      </c>
      <c r="E26" s="86" t="s">
        <v>111</v>
      </c>
      <c r="F26" s="154">
        <f>G26</f>
        <v>220000</v>
      </c>
      <c r="G26" s="154">
        <v>220000</v>
      </c>
      <c r="H26" s="154"/>
      <c r="I26" s="154">
        <v>100000</v>
      </c>
      <c r="J26" s="155"/>
      <c r="K26" s="158"/>
      <c r="L26" s="158"/>
      <c r="M26" s="155"/>
      <c r="N26" s="155"/>
      <c r="O26" s="155"/>
      <c r="P26" s="158"/>
      <c r="Q26" s="161">
        <f>F26+K26</f>
        <v>220000</v>
      </c>
    </row>
    <row r="27" spans="1:17" s="54" customFormat="1" ht="51.75" customHeight="1">
      <c r="A27" s="52"/>
      <c r="B27" s="53" t="s">
        <v>143</v>
      </c>
      <c r="C27" s="53" t="s">
        <v>146</v>
      </c>
      <c r="D27" s="53"/>
      <c r="E27" s="86" t="s">
        <v>149</v>
      </c>
      <c r="F27" s="154">
        <f>F28+F30+F32</f>
        <v>-44470</v>
      </c>
      <c r="G27" s="154">
        <f>G28+G30+G32</f>
        <v>-44470</v>
      </c>
      <c r="H27" s="154"/>
      <c r="I27" s="154"/>
      <c r="J27" s="155"/>
      <c r="K27" s="155">
        <f>P27</f>
        <v>-243533</v>
      </c>
      <c r="L27" s="155">
        <f>P27</f>
        <v>-243533</v>
      </c>
      <c r="M27" s="155">
        <f>M30</f>
        <v>0</v>
      </c>
      <c r="N27" s="155">
        <f>N30</f>
        <v>0</v>
      </c>
      <c r="O27" s="155">
        <f>O30</f>
        <v>0</v>
      </c>
      <c r="P27" s="155">
        <f>P28+P30+P32</f>
        <v>-243533</v>
      </c>
      <c r="Q27" s="155">
        <f>K27+F27</f>
        <v>-288003</v>
      </c>
    </row>
    <row r="28" spans="1:17" s="54" customFormat="1" ht="51.75" customHeight="1">
      <c r="A28" s="52"/>
      <c r="B28" s="53" t="s">
        <v>187</v>
      </c>
      <c r="C28" s="53" t="s">
        <v>188</v>
      </c>
      <c r="D28" s="53"/>
      <c r="E28" s="86" t="s">
        <v>189</v>
      </c>
      <c r="F28" s="154"/>
      <c r="G28" s="154"/>
      <c r="H28" s="154"/>
      <c r="I28" s="154"/>
      <c r="J28" s="155"/>
      <c r="K28" s="158">
        <f>P28</f>
        <v>74470</v>
      </c>
      <c r="L28" s="158">
        <f>P28</f>
        <v>74470</v>
      </c>
      <c r="M28" s="158"/>
      <c r="N28" s="158"/>
      <c r="O28" s="158"/>
      <c r="P28" s="158">
        <v>74470</v>
      </c>
      <c r="Q28" s="158">
        <f>K28+F28</f>
        <v>74470</v>
      </c>
    </row>
    <row r="29" spans="1:17" s="54" customFormat="1" ht="51.75" customHeight="1">
      <c r="A29" s="52"/>
      <c r="B29" s="53" t="s">
        <v>190</v>
      </c>
      <c r="C29" s="53" t="s">
        <v>191</v>
      </c>
      <c r="D29" s="53" t="s">
        <v>192</v>
      </c>
      <c r="E29" s="166" t="s">
        <v>193</v>
      </c>
      <c r="F29" s="154"/>
      <c r="G29" s="154"/>
      <c r="H29" s="154"/>
      <c r="I29" s="154"/>
      <c r="J29" s="155"/>
      <c r="K29" s="158">
        <f>P29</f>
        <v>74470</v>
      </c>
      <c r="L29" s="158">
        <v>74470</v>
      </c>
      <c r="M29" s="158"/>
      <c r="N29" s="158"/>
      <c r="O29" s="158"/>
      <c r="P29" s="158">
        <v>74470</v>
      </c>
      <c r="Q29" s="158">
        <f>K29+F29</f>
        <v>74470</v>
      </c>
    </row>
    <row r="30" spans="1:17" s="54" customFormat="1" ht="51.75" customHeight="1">
      <c r="A30" s="52"/>
      <c r="B30" s="53" t="s">
        <v>144</v>
      </c>
      <c r="C30" s="53" t="s">
        <v>145</v>
      </c>
      <c r="D30" s="53"/>
      <c r="E30" s="86" t="s">
        <v>197</v>
      </c>
      <c r="F30" s="154">
        <f>F31</f>
        <v>0</v>
      </c>
      <c r="G30" s="154">
        <f>G31</f>
        <v>0</v>
      </c>
      <c r="H30" s="154"/>
      <c r="I30" s="154"/>
      <c r="J30" s="155"/>
      <c r="K30" s="158">
        <f aca="true" t="shared" si="5" ref="K30:P30">K31</f>
        <v>-318003</v>
      </c>
      <c r="L30" s="158">
        <f t="shared" si="5"/>
        <v>-318003</v>
      </c>
      <c r="M30" s="158">
        <f t="shared" si="5"/>
        <v>0</v>
      </c>
      <c r="N30" s="158">
        <f t="shared" si="5"/>
        <v>0</v>
      </c>
      <c r="O30" s="158">
        <f t="shared" si="5"/>
        <v>0</v>
      </c>
      <c r="P30" s="158">
        <f t="shared" si="5"/>
        <v>-318003</v>
      </c>
      <c r="Q30" s="158">
        <f>F30+K30</f>
        <v>-318003</v>
      </c>
    </row>
    <row r="31" spans="1:17" s="54" customFormat="1" ht="51.75" customHeight="1">
      <c r="A31" s="52"/>
      <c r="B31" s="53" t="s">
        <v>141</v>
      </c>
      <c r="C31" s="53" t="s">
        <v>142</v>
      </c>
      <c r="D31" s="53" t="s">
        <v>147</v>
      </c>
      <c r="E31" s="166" t="s">
        <v>198</v>
      </c>
      <c r="F31" s="154"/>
      <c r="G31" s="154"/>
      <c r="H31" s="154"/>
      <c r="I31" s="154"/>
      <c r="J31" s="155"/>
      <c r="K31" s="158">
        <f>P31+M31</f>
        <v>-318003</v>
      </c>
      <c r="L31" s="158">
        <f>P31</f>
        <v>-318003</v>
      </c>
      <c r="M31" s="158"/>
      <c r="N31" s="158"/>
      <c r="O31" s="158"/>
      <c r="P31" s="158">
        <v>-318003</v>
      </c>
      <c r="Q31" s="158">
        <f>K31+F31</f>
        <v>-318003</v>
      </c>
    </row>
    <row r="32" spans="1:17" s="54" customFormat="1" ht="51.75" customHeight="1">
      <c r="A32" s="52"/>
      <c r="B32" s="53" t="s">
        <v>186</v>
      </c>
      <c r="C32" s="53" t="s">
        <v>194</v>
      </c>
      <c r="D32" s="53" t="s">
        <v>195</v>
      </c>
      <c r="E32" s="166" t="s">
        <v>196</v>
      </c>
      <c r="F32" s="154">
        <f>G32</f>
        <v>-44470</v>
      </c>
      <c r="G32" s="154">
        <v>-44470</v>
      </c>
      <c r="H32" s="154"/>
      <c r="I32" s="154"/>
      <c r="J32" s="155"/>
      <c r="K32" s="158"/>
      <c r="L32" s="158"/>
      <c r="M32" s="158"/>
      <c r="N32" s="158"/>
      <c r="O32" s="158"/>
      <c r="P32" s="158"/>
      <c r="Q32" s="155">
        <f>K32+F32</f>
        <v>-44470</v>
      </c>
    </row>
    <row r="33" spans="1:17" s="47" customFormat="1" ht="15.75" customHeight="1">
      <c r="A33" s="46"/>
      <c r="B33" s="53" t="s">
        <v>56</v>
      </c>
      <c r="C33" s="57">
        <v>9000</v>
      </c>
      <c r="D33" s="53"/>
      <c r="E33" s="164" t="s">
        <v>99</v>
      </c>
      <c r="F33" s="208">
        <f>F34+F36+F41</f>
        <v>-775208.6</v>
      </c>
      <c r="G33" s="208">
        <f>G34+G36+G41</f>
        <v>-764708.6</v>
      </c>
      <c r="H33" s="208">
        <f aca="true" t="shared" si="6" ref="H33:P33">H41</f>
        <v>0</v>
      </c>
      <c r="I33" s="208">
        <f t="shared" si="6"/>
        <v>0</v>
      </c>
      <c r="J33" s="208">
        <f>J36</f>
        <v>-10500</v>
      </c>
      <c r="K33" s="208">
        <f t="shared" si="6"/>
        <v>33332</v>
      </c>
      <c r="L33" s="208">
        <f t="shared" si="6"/>
        <v>33332</v>
      </c>
      <c r="M33" s="208">
        <f t="shared" si="6"/>
        <v>0</v>
      </c>
      <c r="N33" s="208">
        <f t="shared" si="6"/>
        <v>0</v>
      </c>
      <c r="O33" s="208">
        <f t="shared" si="6"/>
        <v>0</v>
      </c>
      <c r="P33" s="208">
        <f t="shared" si="6"/>
        <v>33332</v>
      </c>
      <c r="Q33" s="208">
        <f>K33+F33</f>
        <v>-741876.6</v>
      </c>
    </row>
    <row r="34" spans="1:17" s="47" customFormat="1" ht="15.75" customHeight="1">
      <c r="A34" s="46"/>
      <c r="B34" s="53" t="s">
        <v>153</v>
      </c>
      <c r="C34" s="57">
        <v>9100</v>
      </c>
      <c r="D34" s="53"/>
      <c r="E34" s="164" t="s">
        <v>158</v>
      </c>
      <c r="F34" s="208">
        <f>F35</f>
        <v>-59075.72</v>
      </c>
      <c r="G34" s="208">
        <f aca="true" t="shared" si="7" ref="G34:P34">G35</f>
        <v>-59075.72</v>
      </c>
      <c r="H34" s="208">
        <f t="shared" si="7"/>
        <v>0</v>
      </c>
      <c r="I34" s="208">
        <f t="shared" si="7"/>
        <v>0</v>
      </c>
      <c r="J34" s="208">
        <f t="shared" si="7"/>
        <v>0</v>
      </c>
      <c r="K34" s="208">
        <f t="shared" si="7"/>
        <v>0</v>
      </c>
      <c r="L34" s="208">
        <f t="shared" si="7"/>
        <v>0</v>
      </c>
      <c r="M34" s="208">
        <f t="shared" si="7"/>
        <v>0</v>
      </c>
      <c r="N34" s="208">
        <f t="shared" si="7"/>
        <v>0</v>
      </c>
      <c r="O34" s="208">
        <f t="shared" si="7"/>
        <v>0</v>
      </c>
      <c r="P34" s="208">
        <f t="shared" si="7"/>
        <v>0</v>
      </c>
      <c r="Q34" s="208">
        <f aca="true" t="shared" si="8" ref="Q34:Q40">F34</f>
        <v>-59075.72</v>
      </c>
    </row>
    <row r="35" spans="1:17" s="47" customFormat="1" ht="60.75" customHeight="1">
      <c r="A35" s="46"/>
      <c r="B35" s="53" t="s">
        <v>154</v>
      </c>
      <c r="C35" s="57">
        <v>9130</v>
      </c>
      <c r="D35" s="53" t="s">
        <v>121</v>
      </c>
      <c r="E35" s="164" t="s">
        <v>164</v>
      </c>
      <c r="F35" s="208">
        <f>G35</f>
        <v>-59075.72</v>
      </c>
      <c r="G35" s="208">
        <v>-59075.72</v>
      </c>
      <c r="H35" s="208"/>
      <c r="I35" s="208"/>
      <c r="J35" s="208"/>
      <c r="K35" s="208"/>
      <c r="L35" s="208"/>
      <c r="M35" s="208"/>
      <c r="N35" s="208"/>
      <c r="O35" s="208"/>
      <c r="P35" s="208"/>
      <c r="Q35" s="208">
        <f t="shared" si="8"/>
        <v>-59075.72</v>
      </c>
    </row>
    <row r="36" spans="1:17" s="47" customFormat="1" ht="43.5" customHeight="1">
      <c r="A36" s="46"/>
      <c r="B36" s="53" t="s">
        <v>155</v>
      </c>
      <c r="C36" s="57">
        <v>9300</v>
      </c>
      <c r="D36" s="53"/>
      <c r="E36" s="164" t="s">
        <v>163</v>
      </c>
      <c r="F36" s="208">
        <f>J36+G36</f>
        <v>-72967.38</v>
      </c>
      <c r="G36" s="208">
        <f>G37+G39+G40+G38</f>
        <v>-62467.380000000005</v>
      </c>
      <c r="H36" s="208"/>
      <c r="I36" s="208"/>
      <c r="J36" s="208">
        <f>J39+J40</f>
        <v>-10500</v>
      </c>
      <c r="K36" s="208"/>
      <c r="L36" s="208"/>
      <c r="M36" s="208"/>
      <c r="N36" s="208"/>
      <c r="O36" s="208"/>
      <c r="P36" s="208"/>
      <c r="Q36" s="208">
        <f t="shared" si="8"/>
        <v>-72967.38</v>
      </c>
    </row>
    <row r="37" spans="1:17" s="47" customFormat="1" ht="42.75" customHeight="1">
      <c r="A37" s="46"/>
      <c r="B37" s="53" t="s">
        <v>161</v>
      </c>
      <c r="C37" s="57">
        <v>9310</v>
      </c>
      <c r="D37" s="53" t="s">
        <v>121</v>
      </c>
      <c r="E37" s="164" t="s">
        <v>162</v>
      </c>
      <c r="F37" s="208">
        <f>G37</f>
        <v>-34946.98</v>
      </c>
      <c r="G37" s="208">
        <v>-34946.98</v>
      </c>
      <c r="H37" s="208"/>
      <c r="I37" s="208"/>
      <c r="J37" s="208"/>
      <c r="K37" s="208"/>
      <c r="L37" s="208"/>
      <c r="M37" s="208"/>
      <c r="N37" s="208"/>
      <c r="O37" s="208"/>
      <c r="P37" s="208"/>
      <c r="Q37" s="208">
        <f t="shared" si="8"/>
        <v>-34946.98</v>
      </c>
    </row>
    <row r="38" spans="1:17" s="47" customFormat="1" ht="42.75" customHeight="1">
      <c r="A38" s="46"/>
      <c r="B38" s="53" t="s">
        <v>181</v>
      </c>
      <c r="C38" s="57">
        <v>9320</v>
      </c>
      <c r="D38" s="53" t="s">
        <v>121</v>
      </c>
      <c r="E38" s="164" t="s">
        <v>182</v>
      </c>
      <c r="F38" s="208">
        <f>G38</f>
        <v>-19493.93</v>
      </c>
      <c r="G38" s="208">
        <v>-19493.93</v>
      </c>
      <c r="H38" s="208"/>
      <c r="I38" s="208"/>
      <c r="J38" s="208"/>
      <c r="K38" s="208"/>
      <c r="L38" s="208"/>
      <c r="M38" s="208"/>
      <c r="N38" s="208"/>
      <c r="O38" s="208"/>
      <c r="P38" s="208"/>
      <c r="Q38" s="208"/>
    </row>
    <row r="39" spans="1:17" s="47" customFormat="1" ht="48.75" customHeight="1">
      <c r="A39" s="46"/>
      <c r="B39" s="53" t="s">
        <v>156</v>
      </c>
      <c r="C39" s="57">
        <v>9330</v>
      </c>
      <c r="D39" s="53" t="s">
        <v>121</v>
      </c>
      <c r="E39" s="164" t="s">
        <v>160</v>
      </c>
      <c r="F39" s="208">
        <f>G39+J39</f>
        <v>-18525.67</v>
      </c>
      <c r="G39" s="208">
        <v>-8025.67</v>
      </c>
      <c r="H39" s="208"/>
      <c r="I39" s="208"/>
      <c r="J39" s="208">
        <v>-10500</v>
      </c>
      <c r="K39" s="208"/>
      <c r="L39" s="208"/>
      <c r="M39" s="208"/>
      <c r="N39" s="208"/>
      <c r="O39" s="208"/>
      <c r="P39" s="208"/>
      <c r="Q39" s="208">
        <f t="shared" si="8"/>
        <v>-18525.67</v>
      </c>
    </row>
    <row r="40" spans="1:17" s="47" customFormat="1" ht="57" customHeight="1">
      <c r="A40" s="46"/>
      <c r="B40" s="53" t="s">
        <v>157</v>
      </c>
      <c r="C40" s="57">
        <v>9350</v>
      </c>
      <c r="D40" s="53" t="s">
        <v>121</v>
      </c>
      <c r="E40" s="164" t="s">
        <v>159</v>
      </c>
      <c r="F40" s="208">
        <f>G40+J40</f>
        <v>-0.8</v>
      </c>
      <c r="G40" s="208">
        <v>-0.8</v>
      </c>
      <c r="H40" s="208"/>
      <c r="I40" s="208"/>
      <c r="J40" s="208"/>
      <c r="K40" s="208"/>
      <c r="L40" s="208"/>
      <c r="M40" s="208"/>
      <c r="N40" s="208"/>
      <c r="O40" s="208"/>
      <c r="P40" s="208"/>
      <c r="Q40" s="208">
        <f t="shared" si="8"/>
        <v>-0.8</v>
      </c>
    </row>
    <row r="41" spans="1:17" s="47" customFormat="1" ht="54.75" customHeight="1">
      <c r="A41" s="46"/>
      <c r="B41" s="55" t="s">
        <v>124</v>
      </c>
      <c r="C41" s="59">
        <v>9700</v>
      </c>
      <c r="D41" s="55"/>
      <c r="E41" s="163" t="s">
        <v>130</v>
      </c>
      <c r="F41" s="208">
        <f>F42</f>
        <v>-643165.5</v>
      </c>
      <c r="G41" s="208">
        <f>G42</f>
        <v>-643165.5</v>
      </c>
      <c r="H41" s="208"/>
      <c r="I41" s="208"/>
      <c r="J41" s="208"/>
      <c r="K41" s="208">
        <f>K42</f>
        <v>33332</v>
      </c>
      <c r="L41" s="208">
        <f>L42</f>
        <v>33332</v>
      </c>
      <c r="M41" s="208"/>
      <c r="N41" s="208"/>
      <c r="O41" s="208"/>
      <c r="P41" s="208">
        <f>P42</f>
        <v>33332</v>
      </c>
      <c r="Q41" s="208">
        <f>K41+F41</f>
        <v>-609833.5</v>
      </c>
    </row>
    <row r="42" spans="1:17" s="47" customFormat="1" ht="40.5" customHeight="1">
      <c r="A42" s="46"/>
      <c r="B42" s="55" t="s">
        <v>123</v>
      </c>
      <c r="C42" s="59">
        <v>9770</v>
      </c>
      <c r="D42" s="55" t="s">
        <v>121</v>
      </c>
      <c r="E42" s="163" t="s">
        <v>125</v>
      </c>
      <c r="F42" s="209">
        <f>G42</f>
        <v>-643165.5</v>
      </c>
      <c r="G42" s="209">
        <v>-643165.5</v>
      </c>
      <c r="H42" s="209"/>
      <c r="I42" s="209"/>
      <c r="J42" s="209"/>
      <c r="K42" s="209">
        <f>L42+M42</f>
        <v>33332</v>
      </c>
      <c r="L42" s="209">
        <f>P42</f>
        <v>33332</v>
      </c>
      <c r="M42" s="209"/>
      <c r="N42" s="209"/>
      <c r="O42" s="209"/>
      <c r="P42" s="209">
        <v>33332</v>
      </c>
      <c r="Q42" s="209">
        <f>K42+F42</f>
        <v>-609833.5</v>
      </c>
    </row>
    <row r="43" spans="1:17" s="47" customFormat="1" ht="15.75" customHeight="1">
      <c r="A43" s="46"/>
      <c r="B43" s="55" t="s">
        <v>93</v>
      </c>
      <c r="C43" s="59" t="s">
        <v>93</v>
      </c>
      <c r="D43" s="55" t="s">
        <v>93</v>
      </c>
      <c r="E43" s="84" t="s">
        <v>73</v>
      </c>
      <c r="F43" s="208">
        <f>G43+J43</f>
        <v>1223374</v>
      </c>
      <c r="G43" s="208">
        <f>G12+G17+G21+G23+G25+G27+G33</f>
        <v>1233874</v>
      </c>
      <c r="H43" s="208">
        <f>H12+H17+H21+H23+H25+H27+H33</f>
        <v>494068.76</v>
      </c>
      <c r="I43" s="208">
        <f>I12+I17+I21+I23+I25+I27+I33</f>
        <v>736244.68</v>
      </c>
      <c r="J43" s="208">
        <f>J33</f>
        <v>-10500</v>
      </c>
      <c r="K43" s="208">
        <f>P43+M43</f>
        <v>391299</v>
      </c>
      <c r="L43" s="208">
        <f>L12+L27+L33</f>
        <v>391299</v>
      </c>
      <c r="M43" s="208">
        <f>M12+M27+M33</f>
        <v>0</v>
      </c>
      <c r="N43" s="208">
        <f>N12+N27+N33</f>
        <v>0</v>
      </c>
      <c r="O43" s="208">
        <f>O12+O27+O33</f>
        <v>0</v>
      </c>
      <c r="P43" s="208">
        <f>P12+P27+P33</f>
        <v>391299</v>
      </c>
      <c r="Q43" s="208">
        <f>F43+K43</f>
        <v>1614673</v>
      </c>
    </row>
    <row r="44" spans="1:17" s="47" customFormat="1" ht="12.75">
      <c r="A44" s="46"/>
      <c r="B44" s="62"/>
      <c r="C44" s="62"/>
      <c r="D44" s="62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</row>
    <row r="45" spans="1:17" s="47" customFormat="1" ht="23.25" customHeight="1">
      <c r="A45" s="46"/>
      <c r="B45" s="243" t="s">
        <v>101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</row>
    <row r="46" spans="1:17" s="47" customFormat="1" ht="23.25" customHeight="1">
      <c r="A46" s="46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</row>
    <row r="47" spans="1:17" s="47" customFormat="1" ht="29.25" customHeight="1">
      <c r="A47" s="46"/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</row>
    <row r="48" spans="1:17" s="47" customFormat="1" ht="27.75" customHeight="1">
      <c r="A48" s="46"/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</row>
  </sheetData>
  <sheetProtection/>
  <mergeCells count="27">
    <mergeCell ref="B3:Q3"/>
    <mergeCell ref="H6:I6"/>
    <mergeCell ref="Q5:Q8"/>
    <mergeCell ref="B48:Q48"/>
    <mergeCell ref="H7:H8"/>
    <mergeCell ref="I7:I8"/>
    <mergeCell ref="C5:C8"/>
    <mergeCell ref="K6:K8"/>
    <mergeCell ref="B46:Q46"/>
    <mergeCell ref="B47:Q47"/>
    <mergeCell ref="B1:Q1"/>
    <mergeCell ref="N6:O6"/>
    <mergeCell ref="F5:J5"/>
    <mergeCell ref="J6:J8"/>
    <mergeCell ref="O2:Q2"/>
    <mergeCell ref="N7:N8"/>
    <mergeCell ref="D5:D8"/>
    <mergeCell ref="E5:E8"/>
    <mergeCell ref="F6:F8"/>
    <mergeCell ref="K5:P5"/>
    <mergeCell ref="B45:Q45"/>
    <mergeCell ref="O7:O8"/>
    <mergeCell ref="P6:P8"/>
    <mergeCell ref="G6:G8"/>
    <mergeCell ref="M6:M8"/>
    <mergeCell ref="B5:B8"/>
    <mergeCell ref="L6:L8"/>
  </mergeCells>
  <printOptions horizontalCentered="1"/>
  <pageMargins left="0.3937007874015748" right="0.3937007874015748" top="0.168" bottom="0.5905511811023623" header="0.5118110236220472" footer="0.31496062992125984"/>
  <pageSetup fitToHeight="0" fitToWidth="1" horizontalDpi="600" verticalDpi="600" orientation="landscape" paperSize="9" scale="62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0"/>
  <sheetViews>
    <sheetView showGridLines="0" showZeros="0" zoomScaleSheetLayoutView="90" workbookViewId="0" topLeftCell="K2">
      <selection activeCell="AC2" sqref="AC2:AJ2"/>
    </sheetView>
  </sheetViews>
  <sheetFormatPr defaultColWidth="9.16015625" defaultRowHeight="12.75"/>
  <cols>
    <col min="1" max="1" width="3.83203125" style="6" hidden="1" customWidth="1"/>
    <col min="2" max="2" width="12.33203125" style="33" customWidth="1"/>
    <col min="3" max="3" width="22.83203125" style="33" customWidth="1"/>
    <col min="4" max="4" width="13" style="6" customWidth="1"/>
    <col min="5" max="5" width="13.66015625" style="6" customWidth="1"/>
    <col min="6" max="6" width="7.16015625" style="6" customWidth="1"/>
    <col min="7" max="7" width="8.5" style="6" customWidth="1"/>
    <col min="8" max="8" width="8.33203125" style="6" customWidth="1"/>
    <col min="9" max="9" width="17.5" style="6" customWidth="1"/>
    <col min="10" max="11" width="13" style="6" customWidth="1"/>
    <col min="12" max="14" width="13.83203125" style="6" customWidth="1"/>
    <col min="15" max="15" width="16.83203125" style="6" customWidth="1"/>
    <col min="16" max="16" width="23.16015625" style="6" customWidth="1"/>
    <col min="17" max="17" width="11.5" style="6" customWidth="1"/>
    <col min="18" max="19" width="9.33203125" style="6" customWidth="1"/>
    <col min="20" max="20" width="9.16015625" style="6" hidden="1" customWidth="1"/>
    <col min="21" max="21" width="8" style="6" hidden="1" customWidth="1"/>
    <col min="22" max="22" width="8.16015625" style="6" hidden="1" customWidth="1"/>
    <col min="23" max="23" width="5.66015625" style="6" hidden="1" customWidth="1"/>
    <col min="24" max="25" width="8.16015625" style="6" hidden="1" customWidth="1"/>
    <col min="26" max="26" width="9.5" style="6" hidden="1" customWidth="1"/>
    <col min="27" max="28" width="9.5" style="6" customWidth="1"/>
    <col min="29" max="32" width="11.66015625" style="6" customWidth="1"/>
    <col min="33" max="33" width="14.83203125" style="6" customWidth="1"/>
    <col min="34" max="34" width="13" style="6" customWidth="1"/>
    <col min="35" max="36" width="9.16015625" style="5" hidden="1" customWidth="1"/>
    <col min="37" max="16384" width="9.16015625" style="5" customWidth="1"/>
  </cols>
  <sheetData>
    <row r="1" spans="1:34" s="20" customFormat="1" ht="18" customHeight="1" hidden="1">
      <c r="A1" s="19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</row>
    <row r="2" spans="1:36" ht="81" customHeight="1">
      <c r="A2" s="3"/>
      <c r="B2" s="3"/>
      <c r="C2" s="3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261" t="s">
        <v>247</v>
      </c>
      <c r="AD2" s="261"/>
      <c r="AE2" s="261"/>
      <c r="AF2" s="261"/>
      <c r="AG2" s="261"/>
      <c r="AH2" s="261"/>
      <c r="AI2" s="261"/>
      <c r="AJ2" s="261"/>
    </row>
    <row r="3" spans="1:34" ht="35.25" customHeight="1" thickBot="1">
      <c r="A3" s="3"/>
      <c r="B3" s="265" t="s">
        <v>117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</row>
    <row r="4" spans="2:34" ht="4.5" customHeight="1" hidden="1">
      <c r="B4" s="118"/>
      <c r="C4" s="119"/>
      <c r="D4" s="121"/>
      <c r="E4" s="121"/>
      <c r="F4" s="121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3" t="s">
        <v>25</v>
      </c>
    </row>
    <row r="5" spans="1:34" s="47" customFormat="1" ht="33.75" customHeight="1" thickBot="1">
      <c r="A5" s="48"/>
      <c r="B5" s="255" t="s">
        <v>0</v>
      </c>
      <c r="C5" s="320" t="s">
        <v>94</v>
      </c>
      <c r="D5" s="340" t="s">
        <v>183</v>
      </c>
      <c r="E5" s="340"/>
      <c r="F5" s="340"/>
      <c r="G5" s="340"/>
      <c r="H5" s="341"/>
      <c r="I5" s="288" t="s">
        <v>113</v>
      </c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90"/>
      <c r="AD5" s="290"/>
      <c r="AE5" s="290"/>
      <c r="AF5" s="290"/>
      <c r="AG5" s="291"/>
      <c r="AH5" s="174"/>
    </row>
    <row r="6" spans="1:34" s="47" customFormat="1" ht="16.5" customHeight="1">
      <c r="A6" s="49"/>
      <c r="B6" s="256"/>
      <c r="C6" s="320"/>
      <c r="D6" s="274" t="s">
        <v>95</v>
      </c>
      <c r="E6" s="301"/>
      <c r="F6" s="274" t="s">
        <v>168</v>
      </c>
      <c r="G6" s="275"/>
      <c r="H6" s="270" t="s">
        <v>73</v>
      </c>
      <c r="I6" s="274" t="s">
        <v>95</v>
      </c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275"/>
      <c r="AD6" s="274" t="s">
        <v>168</v>
      </c>
      <c r="AE6" s="280"/>
      <c r="AF6" s="280"/>
      <c r="AG6" s="281"/>
      <c r="AH6" s="270" t="s">
        <v>73</v>
      </c>
    </row>
    <row r="7" spans="1:34" s="47" customFormat="1" ht="16.5" customHeight="1" thickBot="1">
      <c r="A7" s="49"/>
      <c r="B7" s="256"/>
      <c r="C7" s="320"/>
      <c r="D7" s="276"/>
      <c r="E7" s="302"/>
      <c r="F7" s="276"/>
      <c r="G7" s="277"/>
      <c r="H7" s="270"/>
      <c r="I7" s="276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277"/>
      <c r="AD7" s="282"/>
      <c r="AE7" s="283"/>
      <c r="AF7" s="283"/>
      <c r="AG7" s="284"/>
      <c r="AH7" s="270"/>
    </row>
    <row r="8" spans="1:34" s="47" customFormat="1" ht="27" customHeight="1" thickBot="1">
      <c r="A8" s="50"/>
      <c r="B8" s="256"/>
      <c r="C8" s="320"/>
      <c r="D8" s="336"/>
      <c r="E8" s="289"/>
      <c r="F8" s="289"/>
      <c r="G8" s="323"/>
      <c r="H8" s="271"/>
      <c r="I8" s="288" t="s">
        <v>96</v>
      </c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323"/>
      <c r="AD8" s="285" t="s">
        <v>96</v>
      </c>
      <c r="AE8" s="286"/>
      <c r="AF8" s="286"/>
      <c r="AG8" s="287"/>
      <c r="AH8" s="271"/>
    </row>
    <row r="9" spans="1:34" s="47" customFormat="1" ht="41.25" customHeight="1" thickBot="1">
      <c r="A9" s="51"/>
      <c r="B9" s="256"/>
      <c r="C9" s="320"/>
      <c r="D9" s="329" t="s">
        <v>140</v>
      </c>
      <c r="E9" s="329" t="s">
        <v>184</v>
      </c>
      <c r="F9" s="332" t="s">
        <v>206</v>
      </c>
      <c r="G9" s="281"/>
      <c r="H9" s="272"/>
      <c r="I9" s="339" t="s">
        <v>203</v>
      </c>
      <c r="J9" s="303" t="s">
        <v>162</v>
      </c>
      <c r="K9" s="303" t="s">
        <v>185</v>
      </c>
      <c r="L9" s="303" t="s">
        <v>160</v>
      </c>
      <c r="M9" s="324" t="s">
        <v>171</v>
      </c>
      <c r="N9" s="325"/>
      <c r="O9" s="303" t="s">
        <v>159</v>
      </c>
      <c r="P9" s="187" t="s">
        <v>174</v>
      </c>
      <c r="Q9" s="294" t="s">
        <v>169</v>
      </c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6"/>
      <c r="AD9" s="326" t="s">
        <v>169</v>
      </c>
      <c r="AE9" s="327"/>
      <c r="AF9" s="327"/>
      <c r="AG9" s="328"/>
      <c r="AH9" s="272"/>
    </row>
    <row r="10" spans="1:34" s="47" customFormat="1" ht="113.25" customHeight="1" thickBot="1">
      <c r="A10" s="51"/>
      <c r="B10" s="256"/>
      <c r="C10" s="320"/>
      <c r="D10" s="342"/>
      <c r="E10" s="330"/>
      <c r="F10" s="333"/>
      <c r="G10" s="284"/>
      <c r="H10" s="272"/>
      <c r="I10" s="292"/>
      <c r="J10" s="322"/>
      <c r="K10" s="304"/>
      <c r="L10" s="322"/>
      <c r="M10" s="180"/>
      <c r="N10" s="180"/>
      <c r="O10" s="322"/>
      <c r="P10" s="186" t="s">
        <v>210</v>
      </c>
      <c r="Q10" s="292" t="s">
        <v>205</v>
      </c>
      <c r="R10" s="309" t="s">
        <v>204</v>
      </c>
      <c r="S10" s="255" t="s">
        <v>222</v>
      </c>
      <c r="T10" s="176"/>
      <c r="U10" s="176"/>
      <c r="V10" s="176"/>
      <c r="W10" s="176"/>
      <c r="X10" s="176"/>
      <c r="Y10" s="176"/>
      <c r="Z10" s="177"/>
      <c r="AA10" s="278" t="s">
        <v>229</v>
      </c>
      <c r="AB10" s="298" t="s">
        <v>223</v>
      </c>
      <c r="AC10" s="300" t="s">
        <v>7</v>
      </c>
      <c r="AD10" s="300" t="s">
        <v>226</v>
      </c>
      <c r="AE10" s="300" t="s">
        <v>227</v>
      </c>
      <c r="AF10" s="300" t="s">
        <v>228</v>
      </c>
      <c r="AG10" s="300" t="s">
        <v>7</v>
      </c>
      <c r="AH10" s="272"/>
    </row>
    <row r="11" spans="1:34" s="47" customFormat="1" ht="154.5" customHeight="1" thickBot="1">
      <c r="A11" s="51"/>
      <c r="B11" s="257"/>
      <c r="C11" s="320"/>
      <c r="D11" s="343"/>
      <c r="E11" s="331"/>
      <c r="F11" s="334"/>
      <c r="G11" s="335"/>
      <c r="H11" s="273"/>
      <c r="I11" s="293"/>
      <c r="J11" s="293"/>
      <c r="K11" s="305"/>
      <c r="L11" s="293"/>
      <c r="M11" s="181" t="s">
        <v>172</v>
      </c>
      <c r="N11" s="181" t="s">
        <v>173</v>
      </c>
      <c r="O11" s="293"/>
      <c r="P11" s="181" t="s">
        <v>167</v>
      </c>
      <c r="Q11" s="293"/>
      <c r="R11" s="310"/>
      <c r="S11" s="297"/>
      <c r="T11" s="178"/>
      <c r="U11" s="178"/>
      <c r="V11" s="178"/>
      <c r="W11" s="178"/>
      <c r="X11" s="178"/>
      <c r="Y11" s="178"/>
      <c r="Z11" s="178"/>
      <c r="AA11" s="279"/>
      <c r="AB11" s="299"/>
      <c r="AC11" s="293"/>
      <c r="AD11" s="308"/>
      <c r="AE11" s="308"/>
      <c r="AF11" s="308"/>
      <c r="AG11" s="308"/>
      <c r="AH11" s="273"/>
    </row>
    <row r="12" spans="1:34" s="47" customFormat="1" ht="9.75" customHeight="1">
      <c r="A12" s="51"/>
      <c r="B12" s="124"/>
      <c r="C12" s="173"/>
      <c r="D12" s="173">
        <v>41034500</v>
      </c>
      <c r="E12" s="173">
        <v>41054300</v>
      </c>
      <c r="F12" s="337">
        <v>41053600</v>
      </c>
      <c r="G12" s="338"/>
      <c r="H12" s="172"/>
      <c r="I12" s="189">
        <v>9130</v>
      </c>
      <c r="J12" s="189">
        <v>9310</v>
      </c>
      <c r="K12" s="189">
        <v>9320</v>
      </c>
      <c r="L12" s="189">
        <v>9330</v>
      </c>
      <c r="M12" s="189">
        <v>9330</v>
      </c>
      <c r="N12" s="189">
        <v>9330</v>
      </c>
      <c r="O12" s="189">
        <v>9350</v>
      </c>
      <c r="P12" s="189">
        <v>9350</v>
      </c>
      <c r="Q12" s="189">
        <v>9770</v>
      </c>
      <c r="R12" s="190">
        <v>9770</v>
      </c>
      <c r="S12" s="190">
        <v>9770</v>
      </c>
      <c r="T12" s="311">
        <v>13</v>
      </c>
      <c r="U12" s="312"/>
      <c r="V12" s="312"/>
      <c r="W12" s="312"/>
      <c r="X12" s="312"/>
      <c r="Y12" s="312"/>
      <c r="Z12" s="313"/>
      <c r="AA12" s="190">
        <v>9770</v>
      </c>
      <c r="AB12" s="190">
        <v>9770</v>
      </c>
      <c r="AC12" s="191">
        <v>9770</v>
      </c>
      <c r="AD12" s="191">
        <v>9770</v>
      </c>
      <c r="AE12" s="191">
        <v>9770</v>
      </c>
      <c r="AF12" s="191">
        <v>9770</v>
      </c>
      <c r="AG12" s="191">
        <v>9770</v>
      </c>
      <c r="AH12" s="190"/>
    </row>
    <row r="13" spans="1:34" s="47" customFormat="1" ht="29.25" customHeight="1">
      <c r="A13" s="51"/>
      <c r="B13" s="133">
        <v>1</v>
      </c>
      <c r="C13" s="173">
        <v>2</v>
      </c>
      <c r="D13" s="173">
        <v>3</v>
      </c>
      <c r="E13" s="173">
        <v>4</v>
      </c>
      <c r="F13" s="320">
        <v>5</v>
      </c>
      <c r="G13" s="321"/>
      <c r="H13" s="172">
        <v>6</v>
      </c>
      <c r="I13" s="196">
        <v>7</v>
      </c>
      <c r="J13" s="196">
        <v>8</v>
      </c>
      <c r="K13" s="196"/>
      <c r="L13" s="196">
        <v>9</v>
      </c>
      <c r="M13" s="196">
        <v>10</v>
      </c>
      <c r="N13" s="196">
        <v>11</v>
      </c>
      <c r="O13" s="196">
        <v>12</v>
      </c>
      <c r="P13" s="196">
        <v>15</v>
      </c>
      <c r="Q13" s="196">
        <v>17</v>
      </c>
      <c r="R13" s="125">
        <v>18</v>
      </c>
      <c r="S13" s="125">
        <v>19</v>
      </c>
      <c r="T13" s="314"/>
      <c r="U13" s="315"/>
      <c r="V13" s="315"/>
      <c r="W13" s="315"/>
      <c r="X13" s="315"/>
      <c r="Y13" s="315"/>
      <c r="Z13" s="316"/>
      <c r="AA13" s="190"/>
      <c r="AB13" s="125">
        <v>20</v>
      </c>
      <c r="AC13" s="126">
        <v>21</v>
      </c>
      <c r="AD13" s="175"/>
      <c r="AE13" s="175"/>
      <c r="AF13" s="175"/>
      <c r="AG13" s="175">
        <v>22</v>
      </c>
      <c r="AH13" s="134">
        <v>23</v>
      </c>
    </row>
    <row r="14" spans="1:34" s="47" customFormat="1" ht="29.25" customHeight="1">
      <c r="A14" s="51"/>
      <c r="B14" s="160">
        <v>16530000000</v>
      </c>
      <c r="C14" s="173" t="s">
        <v>129</v>
      </c>
      <c r="D14" s="173">
        <v>500000</v>
      </c>
      <c r="E14" s="173">
        <v>118141</v>
      </c>
      <c r="F14" s="320">
        <v>50000</v>
      </c>
      <c r="G14" s="321"/>
      <c r="H14" s="172">
        <f>D14+E14+F14</f>
        <v>668141</v>
      </c>
      <c r="I14" s="189"/>
      <c r="J14" s="189"/>
      <c r="K14" s="189"/>
      <c r="L14" s="189"/>
      <c r="M14" s="189"/>
      <c r="N14" s="189"/>
      <c r="O14" s="189"/>
      <c r="P14" s="189"/>
      <c r="Q14" s="189"/>
      <c r="R14" s="190"/>
      <c r="S14" s="190"/>
      <c r="T14" s="314"/>
      <c r="U14" s="315"/>
      <c r="V14" s="315"/>
      <c r="W14" s="315"/>
      <c r="X14" s="315"/>
      <c r="Y14" s="315"/>
      <c r="Z14" s="316"/>
      <c r="AA14" s="190"/>
      <c r="AB14" s="190"/>
      <c r="AC14" s="191"/>
      <c r="AD14" s="192"/>
      <c r="AE14" s="192"/>
      <c r="AF14" s="192"/>
      <c r="AG14" s="192"/>
      <c r="AH14" s="193"/>
    </row>
    <row r="15" spans="1:34" s="54" customFormat="1" ht="24" customHeight="1">
      <c r="A15" s="52"/>
      <c r="B15" s="130" t="s">
        <v>97</v>
      </c>
      <c r="C15" s="130" t="s">
        <v>98</v>
      </c>
      <c r="D15" s="129"/>
      <c r="E15" s="129"/>
      <c r="F15" s="306"/>
      <c r="G15" s="307"/>
      <c r="H15" s="212">
        <f>D15+E15+F15</f>
        <v>0</v>
      </c>
      <c r="I15" s="194">
        <v>-59075.72</v>
      </c>
      <c r="J15" s="194">
        <v>-34946.98</v>
      </c>
      <c r="K15" s="194">
        <v>-19493.93</v>
      </c>
      <c r="L15" s="194">
        <f>M15+N15</f>
        <v>-18525.67</v>
      </c>
      <c r="M15" s="194">
        <v>-8025.67</v>
      </c>
      <c r="N15" s="194">
        <v>-10500</v>
      </c>
      <c r="O15" s="194">
        <f>P15</f>
        <v>-0.8</v>
      </c>
      <c r="P15" s="194">
        <v>-0.8</v>
      </c>
      <c r="Q15" s="194">
        <v>-742404.2</v>
      </c>
      <c r="R15" s="194">
        <v>-19721.89</v>
      </c>
      <c r="S15" s="194">
        <v>50000</v>
      </c>
      <c r="T15" s="314"/>
      <c r="U15" s="315"/>
      <c r="V15" s="315"/>
      <c r="W15" s="315"/>
      <c r="X15" s="315"/>
      <c r="Y15" s="315"/>
      <c r="Z15" s="316"/>
      <c r="AA15" s="190">
        <v>-31039.41</v>
      </c>
      <c r="AB15" s="190">
        <v>100000</v>
      </c>
      <c r="AC15" s="194">
        <f>Q15+R15+S15+AB15+AA15</f>
        <v>-643165.5</v>
      </c>
      <c r="AD15" s="195"/>
      <c r="AE15" s="195"/>
      <c r="AF15" s="195"/>
      <c r="AG15" s="195"/>
      <c r="AH15" s="195">
        <f>I15+J15+K15+L15+O15+AC15</f>
        <v>-775208.6</v>
      </c>
    </row>
    <row r="16" spans="1:34" s="54" customFormat="1" ht="24" customHeight="1" hidden="1">
      <c r="A16" s="52"/>
      <c r="B16" s="130" t="s">
        <v>100</v>
      </c>
      <c r="C16" s="130" t="s">
        <v>98</v>
      </c>
      <c r="D16" s="129"/>
      <c r="E16" s="129"/>
      <c r="F16" s="129"/>
      <c r="G16" s="129"/>
      <c r="H16" s="212">
        <f>D16+E16+F16</f>
        <v>0</v>
      </c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314"/>
      <c r="U16" s="315"/>
      <c r="V16" s="315"/>
      <c r="W16" s="315"/>
      <c r="X16" s="315"/>
      <c r="Y16" s="315"/>
      <c r="Z16" s="316"/>
      <c r="AA16" s="219"/>
      <c r="AB16" s="190"/>
      <c r="AC16" s="194">
        <f>Q16+R16+S16+AB16</f>
        <v>0</v>
      </c>
      <c r="AD16" s="195"/>
      <c r="AE16" s="195"/>
      <c r="AF16" s="195"/>
      <c r="AG16" s="195"/>
      <c r="AH16" s="195">
        <f>I16+J16+K16+L16+O16+AC16</f>
        <v>0</v>
      </c>
    </row>
    <row r="17" spans="1:34" s="54" customFormat="1" ht="24" customHeight="1">
      <c r="A17" s="52"/>
      <c r="B17" s="130" t="s">
        <v>225</v>
      </c>
      <c r="C17" s="130" t="s">
        <v>224</v>
      </c>
      <c r="D17" s="129"/>
      <c r="E17" s="129"/>
      <c r="F17" s="217"/>
      <c r="G17" s="218"/>
      <c r="H17" s="216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314"/>
      <c r="U17" s="315"/>
      <c r="V17" s="315"/>
      <c r="W17" s="315"/>
      <c r="X17" s="315"/>
      <c r="Y17" s="315"/>
      <c r="Z17" s="316"/>
      <c r="AA17" s="221"/>
      <c r="AB17" s="190"/>
      <c r="AC17" s="194"/>
      <c r="AD17" s="195">
        <v>5094</v>
      </c>
      <c r="AE17" s="195">
        <v>10238</v>
      </c>
      <c r="AF17" s="195">
        <v>18000</v>
      </c>
      <c r="AG17" s="195">
        <f>AF17+AE17+AD17</f>
        <v>33332</v>
      </c>
      <c r="AH17" s="195">
        <f>AG17</f>
        <v>33332</v>
      </c>
    </row>
    <row r="18" spans="1:34" s="47" customFormat="1" ht="15.75" customHeight="1">
      <c r="A18" s="46"/>
      <c r="B18" s="130" t="s">
        <v>93</v>
      </c>
      <c r="C18" s="131" t="s">
        <v>93</v>
      </c>
      <c r="D18" s="129">
        <f>D14</f>
        <v>500000</v>
      </c>
      <c r="E18" s="129">
        <f>E14</f>
        <v>118141</v>
      </c>
      <c r="F18" s="306">
        <f>F14</f>
        <v>50000</v>
      </c>
      <c r="G18" s="307"/>
      <c r="H18" s="212">
        <f>D18+E18+F18</f>
        <v>668141</v>
      </c>
      <c r="I18" s="194">
        <f aca="true" t="shared" si="0" ref="I18:S18">I15</f>
        <v>-59075.72</v>
      </c>
      <c r="J18" s="194">
        <f t="shared" si="0"/>
        <v>-34946.98</v>
      </c>
      <c r="K18" s="194">
        <f>K15</f>
        <v>-19493.93</v>
      </c>
      <c r="L18" s="194">
        <f t="shared" si="0"/>
        <v>-18525.67</v>
      </c>
      <c r="M18" s="194">
        <f>M15</f>
        <v>-8025.67</v>
      </c>
      <c r="N18" s="194">
        <f>N15</f>
        <v>-10500</v>
      </c>
      <c r="O18" s="194">
        <f>O15</f>
        <v>-0.8</v>
      </c>
      <c r="P18" s="194">
        <f>P15</f>
        <v>-0.8</v>
      </c>
      <c r="Q18" s="194">
        <f t="shared" si="0"/>
        <v>-742404.2</v>
      </c>
      <c r="R18" s="194">
        <f t="shared" si="0"/>
        <v>-19721.89</v>
      </c>
      <c r="S18" s="194">
        <f t="shared" si="0"/>
        <v>50000</v>
      </c>
      <c r="T18" s="317"/>
      <c r="U18" s="318"/>
      <c r="V18" s="318"/>
      <c r="W18" s="318"/>
      <c r="X18" s="318"/>
      <c r="Y18" s="318"/>
      <c r="Z18" s="319"/>
      <c r="AA18" s="220">
        <f>AA15</f>
        <v>-31039.41</v>
      </c>
      <c r="AB18" s="190">
        <f>AB15</f>
        <v>100000</v>
      </c>
      <c r="AC18" s="194">
        <f>AC15+AC17</f>
        <v>-643165.5</v>
      </c>
      <c r="AD18" s="194">
        <f>AD17</f>
        <v>5094</v>
      </c>
      <c r="AE18" s="194">
        <f>AE17</f>
        <v>10238</v>
      </c>
      <c r="AF18" s="194">
        <f>AF17</f>
        <v>18000</v>
      </c>
      <c r="AG18" s="194">
        <f>AG17</f>
        <v>33332</v>
      </c>
      <c r="AH18" s="194">
        <f>I18+J18+K18+L18+O18+AC18+AG18</f>
        <v>-741876.6</v>
      </c>
    </row>
    <row r="19" spans="1:34" s="47" customFormat="1" ht="42" customHeight="1">
      <c r="A19" s="46"/>
      <c r="B19" s="78" t="s">
        <v>103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7" customFormat="1" ht="23.25" customHeight="1">
      <c r="A20" s="46"/>
      <c r="B20" s="117"/>
      <c r="C20" s="117"/>
      <c r="D20" s="117"/>
      <c r="E20" s="165"/>
      <c r="F20" s="117"/>
      <c r="G20" s="117"/>
      <c r="H20" s="117"/>
      <c r="I20" s="162"/>
      <c r="J20" s="171"/>
      <c r="K20" s="185"/>
      <c r="L20" s="171"/>
      <c r="M20" s="179"/>
      <c r="N20" s="179"/>
      <c r="O20" s="171"/>
      <c r="P20" s="179"/>
      <c r="Q20" s="171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7" customFormat="1" ht="23.25" customHeight="1">
      <c r="A21" s="46"/>
      <c r="B21" s="117"/>
      <c r="C21" s="117"/>
      <c r="D21" s="117"/>
      <c r="E21" s="165"/>
      <c r="F21" s="117"/>
      <c r="G21" s="117"/>
      <c r="H21" s="117"/>
      <c r="I21" s="162"/>
      <c r="J21" s="171"/>
      <c r="K21" s="185"/>
      <c r="L21" s="171"/>
      <c r="M21" s="179"/>
      <c r="N21" s="179"/>
      <c r="O21" s="171"/>
      <c r="P21" s="179"/>
      <c r="Q21" s="171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7" customFormat="1" ht="29.25" customHeight="1">
      <c r="A22" s="46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7" customFormat="1" ht="27.75" customHeight="1">
      <c r="A23" s="46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2:34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2:34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2:34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2:34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2:34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2:34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2:34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2:34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2:34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2:34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2:34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2:34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2:34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2:34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2:3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2:34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2:34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2:34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2:34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2:34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2:34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2:34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2:34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2:34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2:34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2:34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2:34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2:34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2:34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2:34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2:34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2:34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2:34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2:34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2:34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2:34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2:34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2:34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2:34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2:34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2:34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2:34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2:34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2:34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2:34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2:34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2:34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2:34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2:34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2:34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2:34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2:34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2:34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2:34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2:34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2:34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2:34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2:34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2:34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2:34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2:34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2:34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2:34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2:34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2:34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2:34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2:34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2:34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2:34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2:34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2:34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2:34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2:34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2:34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2:34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2:34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2:34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2:34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2:34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2:34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2:34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2:34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2:34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2:34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2:34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2:34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2:34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2:34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2:34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2:34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2:34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2:34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2:34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2:34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2:34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2:34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2:34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2:34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2:34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2:34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2:34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2:34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2:34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2:34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2:34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2:34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2:34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2:34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2:34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2:34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2:34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2:34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2:34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2:34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2:34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2:34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</sheetData>
  <sheetProtection/>
  <mergeCells count="43">
    <mergeCell ref="F12:G12"/>
    <mergeCell ref="F13:G13"/>
    <mergeCell ref="I9:I11"/>
    <mergeCell ref="B1:AH1"/>
    <mergeCell ref="B3:AH3"/>
    <mergeCell ref="B5:B11"/>
    <mergeCell ref="C5:C11"/>
    <mergeCell ref="D5:H5"/>
    <mergeCell ref="AC2:AJ2"/>
    <mergeCell ref="D9:D11"/>
    <mergeCell ref="D6:E7"/>
    <mergeCell ref="J9:J11"/>
    <mergeCell ref="L9:L11"/>
    <mergeCell ref="I8:AC8"/>
    <mergeCell ref="M9:N9"/>
    <mergeCell ref="AD9:AG9"/>
    <mergeCell ref="E9:E11"/>
    <mergeCell ref="F9:G11"/>
    <mergeCell ref="D8:G8"/>
    <mergeCell ref="F15:G15"/>
    <mergeCell ref="F18:G18"/>
    <mergeCell ref="AG10:AG11"/>
    <mergeCell ref="R10:R11"/>
    <mergeCell ref="T12:Z18"/>
    <mergeCell ref="F14:G14"/>
    <mergeCell ref="O9:O11"/>
    <mergeCell ref="AD10:AD11"/>
    <mergeCell ref="AE10:AE11"/>
    <mergeCell ref="AF10:AF11"/>
    <mergeCell ref="I5:AG5"/>
    <mergeCell ref="Q10:Q11"/>
    <mergeCell ref="Q9:AC9"/>
    <mergeCell ref="S10:S11"/>
    <mergeCell ref="AB10:AB11"/>
    <mergeCell ref="AC10:AC11"/>
    <mergeCell ref="I6:AC7"/>
    <mergeCell ref="K9:K11"/>
    <mergeCell ref="AH6:AH11"/>
    <mergeCell ref="H6:H11"/>
    <mergeCell ref="F6:G7"/>
    <mergeCell ref="AA10:AA11"/>
    <mergeCell ref="AD6:AG7"/>
    <mergeCell ref="AD8:AG8"/>
  </mergeCells>
  <printOptions horizontalCentered="1"/>
  <pageMargins left="0.3937007874015748" right="0.3937007874015748" top="0.168" bottom="0.5905511811023623" header="0.5118110236220472" footer="0.31496062992125984"/>
  <pageSetup fitToHeight="0" fitToWidth="1" horizontalDpi="600" verticalDpi="600" orientation="landscape" paperSize="9" scale="4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zoomScaleSheetLayoutView="90" workbookViewId="0" topLeftCell="B1">
      <selection activeCell="F14" sqref="F14"/>
    </sheetView>
  </sheetViews>
  <sheetFormatPr defaultColWidth="9.16015625" defaultRowHeight="12.75"/>
  <cols>
    <col min="1" max="1" width="3.83203125" style="6" hidden="1" customWidth="1"/>
    <col min="2" max="2" width="15.16015625" style="33" customWidth="1"/>
    <col min="3" max="3" width="14" style="33" customWidth="1"/>
    <col min="4" max="4" width="16" style="33" customWidth="1"/>
    <col min="5" max="5" width="48.5" style="6" customWidth="1"/>
    <col min="6" max="6" width="45" style="6" customWidth="1"/>
    <col min="7" max="10" width="21.16015625" style="6" customWidth="1"/>
    <col min="11" max="16384" width="9.16015625" style="5" customWidth="1"/>
  </cols>
  <sheetData>
    <row r="1" spans="1:10" s="20" customFormat="1" ht="22.5" customHeight="1">
      <c r="A1" s="19"/>
      <c r="B1" s="258"/>
      <c r="C1" s="258"/>
      <c r="D1" s="258"/>
      <c r="E1" s="258"/>
      <c r="F1" s="258"/>
      <c r="G1" s="258"/>
      <c r="H1" s="258"/>
      <c r="I1" s="258"/>
      <c r="J1" s="258"/>
    </row>
    <row r="2" spans="7:10" ht="69.75" customHeight="1">
      <c r="G2" s="240" t="s">
        <v>248</v>
      </c>
      <c r="H2" s="240"/>
      <c r="I2" s="240"/>
      <c r="J2" s="240"/>
    </row>
    <row r="3" spans="1:10" ht="25.5" customHeight="1">
      <c r="A3" s="3"/>
      <c r="B3" s="346" t="s">
        <v>114</v>
      </c>
      <c r="C3" s="347"/>
      <c r="D3" s="347"/>
      <c r="E3" s="347"/>
      <c r="F3" s="347"/>
      <c r="G3" s="347"/>
      <c r="H3" s="347"/>
      <c r="I3" s="347"/>
      <c r="J3" s="347"/>
    </row>
    <row r="4" spans="2:10" ht="8.25" customHeight="1">
      <c r="B4" s="34"/>
      <c r="C4" s="35"/>
      <c r="D4" s="35"/>
      <c r="E4" s="7"/>
      <c r="F4" s="39"/>
      <c r="G4" s="39"/>
      <c r="H4" s="40"/>
      <c r="I4" s="39"/>
      <c r="J4" s="26" t="s">
        <v>25</v>
      </c>
    </row>
    <row r="5" spans="1:10" ht="82.5" customHeight="1">
      <c r="A5" s="38"/>
      <c r="B5" s="23" t="s">
        <v>74</v>
      </c>
      <c r="C5" s="112" t="s">
        <v>78</v>
      </c>
      <c r="D5" s="112" t="s">
        <v>79</v>
      </c>
      <c r="E5" s="112" t="s">
        <v>80</v>
      </c>
      <c r="F5" s="113" t="s">
        <v>81</v>
      </c>
      <c r="G5" s="113" t="s">
        <v>82</v>
      </c>
      <c r="H5" s="113" t="s">
        <v>83</v>
      </c>
      <c r="I5" s="113" t="s">
        <v>84</v>
      </c>
      <c r="J5" s="113" t="s">
        <v>85</v>
      </c>
    </row>
    <row r="6" spans="1:10" ht="19.5" customHeight="1">
      <c r="A6" s="38"/>
      <c r="B6" s="23">
        <v>1</v>
      </c>
      <c r="C6" s="23">
        <v>2</v>
      </c>
      <c r="D6" s="23">
        <v>3</v>
      </c>
      <c r="E6" s="43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</row>
    <row r="7" spans="1:10" s="12" customFormat="1" ht="29.25" customHeight="1">
      <c r="A7" s="11"/>
      <c r="B7" s="36" t="s">
        <v>22</v>
      </c>
      <c r="C7" s="36"/>
      <c r="D7" s="36"/>
      <c r="E7" s="28" t="s">
        <v>26</v>
      </c>
      <c r="F7" s="29"/>
      <c r="G7" s="29"/>
      <c r="H7" s="29"/>
      <c r="I7" s="29">
        <f>I26</f>
        <v>391299</v>
      </c>
      <c r="J7" s="29"/>
    </row>
    <row r="8" spans="2:10" ht="30" customHeight="1">
      <c r="B8" s="36" t="s">
        <v>24</v>
      </c>
      <c r="C8" s="36"/>
      <c r="D8" s="36"/>
      <c r="E8" s="28" t="s">
        <v>40</v>
      </c>
      <c r="F8" s="30"/>
      <c r="G8" s="30"/>
      <c r="H8" s="30"/>
      <c r="I8" s="30">
        <f>I7</f>
        <v>391299</v>
      </c>
      <c r="J8" s="30"/>
    </row>
    <row r="9" spans="2:10" ht="0.75" customHeight="1">
      <c r="B9" s="53" t="s">
        <v>43</v>
      </c>
      <c r="C9" s="53" t="s">
        <v>57</v>
      </c>
      <c r="D9" s="85"/>
      <c r="E9" s="85" t="s">
        <v>44</v>
      </c>
      <c r="F9" s="30"/>
      <c r="G9" s="30"/>
      <c r="H9" s="30"/>
      <c r="I9" s="30"/>
      <c r="J9" s="30"/>
    </row>
    <row r="10" spans="2:10" ht="9.75" customHeight="1" hidden="1">
      <c r="B10" s="53" t="s">
        <v>28</v>
      </c>
      <c r="C10" s="55" t="s">
        <v>27</v>
      </c>
      <c r="D10" s="55" t="s">
        <v>14</v>
      </c>
      <c r="E10" s="83" t="s">
        <v>42</v>
      </c>
      <c r="F10" s="32" t="s">
        <v>41</v>
      </c>
      <c r="G10" s="30"/>
      <c r="H10" s="30"/>
      <c r="I10" s="30"/>
      <c r="J10" s="32"/>
    </row>
    <row r="11" spans="2:10" ht="35.25" customHeight="1">
      <c r="B11" s="53" t="s">
        <v>49</v>
      </c>
      <c r="C11" s="53" t="s">
        <v>58</v>
      </c>
      <c r="D11" s="53"/>
      <c r="E11" s="60" t="s">
        <v>50</v>
      </c>
      <c r="F11" s="30"/>
      <c r="G11" s="30"/>
      <c r="H11" s="30"/>
      <c r="I11" s="30">
        <f>I12+I15</f>
        <v>601500</v>
      </c>
      <c r="J11" s="32"/>
    </row>
    <row r="12" spans="2:10" ht="35.25" customHeight="1">
      <c r="B12" s="53" t="s">
        <v>126</v>
      </c>
      <c r="C12" s="53" t="s">
        <v>127</v>
      </c>
      <c r="D12" s="53" t="s">
        <v>202</v>
      </c>
      <c r="E12" s="86" t="s">
        <v>128</v>
      </c>
      <c r="F12" s="30" t="s">
        <v>41</v>
      </c>
      <c r="G12" s="206">
        <v>2019</v>
      </c>
      <c r="H12" s="30"/>
      <c r="I12" s="30">
        <f>I13+I14</f>
        <v>500000</v>
      </c>
      <c r="J12" s="32"/>
    </row>
    <row r="13" spans="2:10" ht="61.5" customHeight="1">
      <c r="B13" s="53"/>
      <c r="C13" s="53"/>
      <c r="D13" s="53"/>
      <c r="E13" s="86"/>
      <c r="F13" s="128" t="s">
        <v>200</v>
      </c>
      <c r="G13" s="147">
        <v>2019</v>
      </c>
      <c r="H13" s="32"/>
      <c r="I13" s="32">
        <v>230000</v>
      </c>
      <c r="J13" s="32"/>
    </row>
    <row r="14" spans="2:10" ht="57.75" customHeight="1">
      <c r="B14" s="53"/>
      <c r="C14" s="53"/>
      <c r="D14" s="53"/>
      <c r="E14" s="86"/>
      <c r="F14" s="128" t="s">
        <v>201</v>
      </c>
      <c r="G14" s="147">
        <v>2019</v>
      </c>
      <c r="H14" s="32"/>
      <c r="I14" s="32">
        <v>270000</v>
      </c>
      <c r="J14" s="32"/>
    </row>
    <row r="15" spans="2:10" ht="64.5" customHeight="1">
      <c r="B15" s="53" t="s">
        <v>150</v>
      </c>
      <c r="C15" s="53" t="s">
        <v>152</v>
      </c>
      <c r="D15" s="53" t="s">
        <v>121</v>
      </c>
      <c r="E15" s="86" t="s">
        <v>165</v>
      </c>
      <c r="F15" s="30" t="s">
        <v>166</v>
      </c>
      <c r="G15" s="206">
        <v>2019</v>
      </c>
      <c r="H15" s="30"/>
      <c r="I15" s="30">
        <v>101500</v>
      </c>
      <c r="J15" s="32"/>
    </row>
    <row r="16" spans="2:10" ht="57.75" customHeight="1">
      <c r="B16" s="70" t="s">
        <v>143</v>
      </c>
      <c r="C16" s="71">
        <v>8000</v>
      </c>
      <c r="D16" s="70"/>
      <c r="E16" s="61" t="s">
        <v>199</v>
      </c>
      <c r="F16" s="197"/>
      <c r="G16" s="30"/>
      <c r="H16" s="30"/>
      <c r="I16" s="167">
        <f>I17+I19</f>
        <v>-243533</v>
      </c>
      <c r="J16" s="198"/>
    </row>
    <row r="17" spans="2:10" ht="57.75" customHeight="1">
      <c r="B17" s="66" t="s">
        <v>187</v>
      </c>
      <c r="C17" s="67">
        <v>8100</v>
      </c>
      <c r="D17" s="66"/>
      <c r="E17" s="72" t="s">
        <v>189</v>
      </c>
      <c r="F17" s="128"/>
      <c r="G17" s="32"/>
      <c r="H17" s="32"/>
      <c r="I17" s="132">
        <f>I18</f>
        <v>74470</v>
      </c>
      <c r="J17" s="73"/>
    </row>
    <row r="18" spans="2:10" ht="57.75" customHeight="1">
      <c r="B18" s="66" t="s">
        <v>190</v>
      </c>
      <c r="C18" s="67">
        <v>8110</v>
      </c>
      <c r="D18" s="66" t="s">
        <v>192</v>
      </c>
      <c r="E18" s="72" t="s">
        <v>193</v>
      </c>
      <c r="F18" s="128" t="s">
        <v>41</v>
      </c>
      <c r="G18" s="147">
        <v>2019</v>
      </c>
      <c r="H18" s="32"/>
      <c r="I18" s="132">
        <v>74470</v>
      </c>
      <c r="J18" s="73"/>
    </row>
    <row r="19" spans="2:10" ht="57.75" customHeight="1">
      <c r="B19" s="53" t="s">
        <v>144</v>
      </c>
      <c r="C19" s="53" t="s">
        <v>145</v>
      </c>
      <c r="D19" s="53"/>
      <c r="E19" s="86" t="s">
        <v>197</v>
      </c>
      <c r="F19" s="128"/>
      <c r="G19" s="147"/>
      <c r="H19" s="32"/>
      <c r="I19" s="167">
        <f>I20</f>
        <v>-318003</v>
      </c>
      <c r="J19" s="73"/>
    </row>
    <row r="20" spans="2:10" ht="57.75" customHeight="1">
      <c r="B20" s="53" t="s">
        <v>141</v>
      </c>
      <c r="C20" s="53" t="s">
        <v>142</v>
      </c>
      <c r="D20" s="53" t="s">
        <v>147</v>
      </c>
      <c r="E20" s="86" t="s">
        <v>198</v>
      </c>
      <c r="F20" s="197" t="s">
        <v>41</v>
      </c>
      <c r="G20" s="206">
        <v>2019</v>
      </c>
      <c r="H20" s="30"/>
      <c r="I20" s="167">
        <f>I21+I22</f>
        <v>-318003</v>
      </c>
      <c r="J20" s="73"/>
    </row>
    <row r="21" spans="2:10" ht="57.75" customHeight="1">
      <c r="B21" s="53"/>
      <c r="C21" s="53"/>
      <c r="D21" s="53"/>
      <c r="E21" s="166"/>
      <c r="F21" s="128" t="s">
        <v>41</v>
      </c>
      <c r="G21" s="147">
        <v>2019</v>
      </c>
      <c r="H21" s="32"/>
      <c r="I21" s="132">
        <v>121997</v>
      </c>
      <c r="J21" s="73"/>
    </row>
    <row r="22" spans="2:10" ht="57.75" customHeight="1">
      <c r="B22" s="53"/>
      <c r="C22" s="53"/>
      <c r="D22" s="53"/>
      <c r="E22" s="166"/>
      <c r="F22" s="128" t="s">
        <v>230</v>
      </c>
      <c r="G22" s="147">
        <v>2019</v>
      </c>
      <c r="H22" s="32"/>
      <c r="I22" s="132">
        <v>-440000</v>
      </c>
      <c r="J22" s="73"/>
    </row>
    <row r="23" spans="2:10" ht="57.75" customHeight="1">
      <c r="B23" s="53" t="s">
        <v>56</v>
      </c>
      <c r="C23" s="53" t="s">
        <v>234</v>
      </c>
      <c r="D23" s="55"/>
      <c r="E23" s="86" t="s">
        <v>99</v>
      </c>
      <c r="F23" s="197"/>
      <c r="G23" s="206"/>
      <c r="H23" s="30"/>
      <c r="I23" s="167">
        <f>I24</f>
        <v>33332</v>
      </c>
      <c r="J23" s="198"/>
    </row>
    <row r="24" spans="2:10" ht="57.75" customHeight="1">
      <c r="B24" s="53" t="s">
        <v>124</v>
      </c>
      <c r="C24" s="53" t="s">
        <v>232</v>
      </c>
      <c r="D24" s="53" t="s">
        <v>121</v>
      </c>
      <c r="E24" s="163" t="s">
        <v>130</v>
      </c>
      <c r="F24" s="128"/>
      <c r="G24" s="147"/>
      <c r="H24" s="32"/>
      <c r="I24" s="132">
        <f>I25</f>
        <v>33332</v>
      </c>
      <c r="J24" s="73"/>
    </row>
    <row r="25" spans="2:10" ht="57.75" customHeight="1">
      <c r="B25" s="53" t="s">
        <v>123</v>
      </c>
      <c r="C25" s="53" t="s">
        <v>231</v>
      </c>
      <c r="D25" s="53" t="s">
        <v>121</v>
      </c>
      <c r="E25" s="166" t="s">
        <v>233</v>
      </c>
      <c r="F25" s="128" t="s">
        <v>235</v>
      </c>
      <c r="G25" s="147"/>
      <c r="H25" s="32"/>
      <c r="I25" s="132">
        <v>33332</v>
      </c>
      <c r="J25" s="73"/>
    </row>
    <row r="26" spans="2:10" ht="19.5" customHeight="1">
      <c r="B26" s="31"/>
      <c r="C26" s="31" t="s">
        <v>93</v>
      </c>
      <c r="D26" s="37" t="s">
        <v>93</v>
      </c>
      <c r="E26" s="28" t="s">
        <v>92</v>
      </c>
      <c r="F26" s="110" t="s">
        <v>93</v>
      </c>
      <c r="G26" s="110" t="s">
        <v>93</v>
      </c>
      <c r="H26" s="110" t="s">
        <v>93</v>
      </c>
      <c r="I26" s="159">
        <f>I11+I16+I23</f>
        <v>391299</v>
      </c>
      <c r="J26" s="111" t="s">
        <v>93</v>
      </c>
    </row>
    <row r="27" spans="2:17" ht="42.75" customHeight="1">
      <c r="B27" s="345" t="s">
        <v>104</v>
      </c>
      <c r="C27" s="345"/>
      <c r="D27" s="345"/>
      <c r="E27" s="345"/>
      <c r="F27" s="345"/>
      <c r="G27" s="345"/>
      <c r="H27" s="345"/>
      <c r="I27" s="345"/>
      <c r="J27" s="345"/>
      <c r="K27" s="42"/>
      <c r="L27" s="42"/>
      <c r="M27" s="42"/>
      <c r="N27" s="42"/>
      <c r="O27" s="42"/>
      <c r="P27" s="42"/>
      <c r="Q27" s="42"/>
    </row>
    <row r="28" spans="2:17" ht="20.25" customHeight="1">
      <c r="B28" s="348"/>
      <c r="C28" s="348"/>
      <c r="D28" s="348"/>
      <c r="E28" s="348"/>
      <c r="F28" s="348"/>
      <c r="G28" s="348"/>
      <c r="H28" s="348"/>
      <c r="I28" s="348"/>
      <c r="J28" s="349"/>
      <c r="K28" s="349"/>
      <c r="L28" s="349"/>
      <c r="M28" s="349"/>
      <c r="N28" s="349"/>
      <c r="O28" s="349"/>
      <c r="P28" s="349"/>
      <c r="Q28" s="349"/>
    </row>
    <row r="29" spans="2:17" ht="20.25" customHeight="1"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</row>
    <row r="30" spans="2:17" ht="36.75" customHeight="1">
      <c r="B30" s="344"/>
      <c r="C30" s="344"/>
      <c r="D30" s="344"/>
      <c r="E30" s="344"/>
      <c r="F30" s="344"/>
      <c r="G30" s="344"/>
      <c r="H30" s="344"/>
      <c r="I30" s="344"/>
      <c r="J30" s="344"/>
      <c r="K30" s="45"/>
      <c r="L30" s="45"/>
      <c r="M30" s="45"/>
      <c r="N30" s="45"/>
      <c r="O30" s="45"/>
      <c r="P30" s="45"/>
      <c r="Q30" s="45"/>
    </row>
    <row r="31" spans="2:17" ht="21" customHeight="1"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</row>
  </sheetData>
  <sheetProtection/>
  <mergeCells count="9">
    <mergeCell ref="B31:Q31"/>
    <mergeCell ref="B30:J30"/>
    <mergeCell ref="B27:J27"/>
    <mergeCell ref="G2:J2"/>
    <mergeCell ref="B1:J1"/>
    <mergeCell ref="B3:J3"/>
    <mergeCell ref="B29:Q29"/>
    <mergeCell ref="B28:I28"/>
    <mergeCell ref="J28:Q28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9"/>
  <sheetViews>
    <sheetView zoomScaleSheetLayoutView="100" zoomScalePageLayoutView="0" workbookViewId="0" topLeftCell="D1">
      <selection activeCell="E2" sqref="E2"/>
    </sheetView>
  </sheetViews>
  <sheetFormatPr defaultColWidth="9.16015625" defaultRowHeight="12.75"/>
  <cols>
    <col min="1" max="1" width="3.83203125" style="6" hidden="1" customWidth="1"/>
    <col min="2" max="2" width="16.5" style="33" hidden="1" customWidth="1"/>
    <col min="3" max="3" width="15.5" style="33" hidden="1" customWidth="1"/>
    <col min="4" max="4" width="13.5" style="33" customWidth="1"/>
    <col min="5" max="5" width="10.66015625" style="33" customWidth="1"/>
    <col min="6" max="6" width="12.83203125" style="33" customWidth="1"/>
    <col min="7" max="7" width="48" style="6" customWidth="1"/>
    <col min="8" max="8" width="28.33203125" style="6" customWidth="1"/>
    <col min="9" max="9" width="19.16015625" style="6" customWidth="1"/>
    <col min="10" max="10" width="23" style="6" customWidth="1"/>
    <col min="11" max="11" width="15" style="6" customWidth="1"/>
    <col min="12" max="13" width="21.16015625" style="6" customWidth="1"/>
    <col min="14" max="16384" width="9.16015625" style="5" customWidth="1"/>
  </cols>
  <sheetData>
    <row r="1" spans="1:13" s="20" customFormat="1" ht="13.5" customHeight="1">
      <c r="A1" s="19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1:13" ht="71.25" customHeight="1">
      <c r="K2" s="240" t="s">
        <v>246</v>
      </c>
      <c r="L2" s="240"/>
      <c r="M2" s="240"/>
    </row>
    <row r="3" spans="1:13" ht="74.25" customHeight="1">
      <c r="A3" s="3"/>
      <c r="B3" s="346" t="s">
        <v>118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</row>
    <row r="4" spans="2:13" ht="10.5" customHeight="1">
      <c r="B4" s="98"/>
      <c r="C4" s="99"/>
      <c r="D4" s="99"/>
      <c r="E4" s="99"/>
      <c r="F4" s="99"/>
      <c r="G4" s="39"/>
      <c r="H4" s="39"/>
      <c r="I4" s="39"/>
      <c r="J4" s="39"/>
      <c r="K4" s="39"/>
      <c r="L4" s="40"/>
      <c r="M4" s="100" t="s">
        <v>25</v>
      </c>
    </row>
    <row r="5" spans="1:13" ht="18.75">
      <c r="A5" s="104"/>
      <c r="B5" s="105"/>
      <c r="C5" s="106"/>
      <c r="D5" s="350" t="s">
        <v>86</v>
      </c>
      <c r="E5" s="350" t="s">
        <v>87</v>
      </c>
      <c r="F5" s="350" t="s">
        <v>88</v>
      </c>
      <c r="G5" s="350" t="s">
        <v>89</v>
      </c>
      <c r="H5" s="355" t="s">
        <v>16</v>
      </c>
      <c r="I5" s="355" t="s">
        <v>90</v>
      </c>
      <c r="J5" s="355" t="s">
        <v>73</v>
      </c>
      <c r="K5" s="241" t="s">
        <v>5</v>
      </c>
      <c r="L5" s="357" t="s">
        <v>6</v>
      </c>
      <c r="M5" s="358"/>
    </row>
    <row r="6" spans="1:13" ht="107.25" customHeight="1">
      <c r="A6" s="104"/>
      <c r="B6" s="23" t="s">
        <v>17</v>
      </c>
      <c r="C6" s="23" t="s">
        <v>18</v>
      </c>
      <c r="D6" s="350"/>
      <c r="E6" s="350"/>
      <c r="F6" s="350"/>
      <c r="G6" s="350"/>
      <c r="H6" s="355"/>
      <c r="I6" s="355"/>
      <c r="J6" s="355"/>
      <c r="K6" s="241"/>
      <c r="L6" s="27" t="s">
        <v>72</v>
      </c>
      <c r="M6" s="27" t="s">
        <v>91</v>
      </c>
    </row>
    <row r="7" spans="1:13" ht="14.25" customHeight="1">
      <c r="A7" s="38"/>
      <c r="B7" s="41"/>
      <c r="C7" s="41"/>
      <c r="D7" s="41">
        <v>1</v>
      </c>
      <c r="E7" s="41">
        <v>2</v>
      </c>
      <c r="F7" s="41">
        <v>3</v>
      </c>
      <c r="G7" s="41">
        <v>4</v>
      </c>
      <c r="H7" s="103">
        <v>5</v>
      </c>
      <c r="I7" s="103">
        <v>6</v>
      </c>
      <c r="J7" s="103">
        <v>7</v>
      </c>
      <c r="K7" s="107">
        <v>8</v>
      </c>
      <c r="L7" s="108">
        <v>9</v>
      </c>
      <c r="M7" s="108">
        <v>10</v>
      </c>
    </row>
    <row r="8" spans="1:13" ht="33" customHeight="1">
      <c r="A8" s="38"/>
      <c r="B8" s="101" t="s">
        <v>22</v>
      </c>
      <c r="C8" s="41"/>
      <c r="D8" s="169" t="s">
        <v>22</v>
      </c>
      <c r="E8" s="41"/>
      <c r="F8" s="41"/>
      <c r="G8" s="102" t="s">
        <v>23</v>
      </c>
      <c r="H8" s="103"/>
      <c r="I8" s="103"/>
      <c r="J8" s="200">
        <f>J9</f>
        <v>510138</v>
      </c>
      <c r="K8" s="200">
        <f>K9</f>
        <v>328141</v>
      </c>
      <c r="L8" s="200">
        <f>L9</f>
        <v>181997</v>
      </c>
      <c r="M8" s="200">
        <f>M9</f>
        <v>181997</v>
      </c>
    </row>
    <row r="9" spans="1:13" s="47" customFormat="1" ht="30" customHeight="1">
      <c r="A9" s="51"/>
      <c r="B9" s="53" t="s">
        <v>43</v>
      </c>
      <c r="C9" s="53" t="s">
        <v>57</v>
      </c>
      <c r="D9" s="114" t="s">
        <v>24</v>
      </c>
      <c r="E9" s="53"/>
      <c r="F9" s="53"/>
      <c r="G9" s="102" t="s">
        <v>23</v>
      </c>
      <c r="H9" s="57"/>
      <c r="I9" s="57"/>
      <c r="J9" s="201">
        <f>K9+L9</f>
        <v>510138</v>
      </c>
      <c r="K9" s="201">
        <f>K22+K25+K28</f>
        <v>328141</v>
      </c>
      <c r="L9" s="201">
        <f>L22+L25+L28+L30</f>
        <v>181997</v>
      </c>
      <c r="M9" s="201">
        <f>M22+M30</f>
        <v>181997</v>
      </c>
    </row>
    <row r="10" spans="1:13" s="12" customFormat="1" ht="72" customHeight="1" hidden="1">
      <c r="A10" s="11"/>
      <c r="B10" s="53" t="s">
        <v>28</v>
      </c>
      <c r="C10" s="55" t="s">
        <v>27</v>
      </c>
      <c r="D10" s="55"/>
      <c r="E10" s="55"/>
      <c r="F10" s="55" t="s">
        <v>14</v>
      </c>
      <c r="G10" s="56" t="s">
        <v>42</v>
      </c>
      <c r="H10" s="63" t="s">
        <v>29</v>
      </c>
      <c r="I10" s="63"/>
      <c r="J10" s="168"/>
      <c r="K10" s="202">
        <v>103000</v>
      </c>
      <c r="L10" s="202"/>
      <c r="M10" s="202">
        <v>103000</v>
      </c>
    </row>
    <row r="11" spans="1:13" s="54" customFormat="1" ht="27.75" customHeight="1" hidden="1">
      <c r="A11" s="52"/>
      <c r="B11" s="53" t="s">
        <v>49</v>
      </c>
      <c r="C11" s="53" t="s">
        <v>58</v>
      </c>
      <c r="D11" s="53"/>
      <c r="E11" s="53"/>
      <c r="F11" s="55"/>
      <c r="G11" s="60" t="s">
        <v>50</v>
      </c>
      <c r="H11" s="80"/>
      <c r="I11" s="80"/>
      <c r="J11" s="203"/>
      <c r="K11" s="204">
        <f>K12</f>
        <v>0</v>
      </c>
      <c r="L11" s="204"/>
      <c r="M11" s="204">
        <f>M12</f>
        <v>0</v>
      </c>
    </row>
    <row r="12" spans="2:13" ht="47.25" customHeight="1" hidden="1">
      <c r="B12" s="53" t="s">
        <v>30</v>
      </c>
      <c r="C12" s="55" t="s">
        <v>31</v>
      </c>
      <c r="D12" s="55"/>
      <c r="E12" s="55"/>
      <c r="F12" s="55" t="s">
        <v>32</v>
      </c>
      <c r="G12" s="56" t="s">
        <v>51</v>
      </c>
      <c r="H12" s="63" t="s">
        <v>33</v>
      </c>
      <c r="I12" s="63"/>
      <c r="J12" s="168"/>
      <c r="K12" s="202"/>
      <c r="L12" s="202"/>
      <c r="M12" s="202"/>
    </row>
    <row r="13" spans="1:13" s="47" customFormat="1" ht="31.5" customHeight="1" hidden="1">
      <c r="A13" s="46"/>
      <c r="B13" s="53" t="s">
        <v>47</v>
      </c>
      <c r="C13" s="53" t="s">
        <v>62</v>
      </c>
      <c r="D13" s="53"/>
      <c r="E13" s="53"/>
      <c r="F13" s="55"/>
      <c r="G13" s="60" t="s">
        <v>65</v>
      </c>
      <c r="H13" s="80"/>
      <c r="I13" s="80"/>
      <c r="J13" s="203"/>
      <c r="K13" s="204">
        <f>K14+K17</f>
        <v>100000</v>
      </c>
      <c r="L13" s="204"/>
      <c r="M13" s="204">
        <f>M14+M17</f>
        <v>100000</v>
      </c>
    </row>
    <row r="14" spans="2:13" ht="42" customHeight="1" hidden="1">
      <c r="B14" s="66" t="s">
        <v>59</v>
      </c>
      <c r="C14" s="66" t="s">
        <v>60</v>
      </c>
      <c r="D14" s="66"/>
      <c r="E14" s="66"/>
      <c r="F14" s="55"/>
      <c r="G14" s="65" t="s">
        <v>61</v>
      </c>
      <c r="H14" s="63"/>
      <c r="I14" s="63"/>
      <c r="J14" s="168"/>
      <c r="K14" s="202"/>
      <c r="L14" s="202"/>
      <c r="M14" s="202"/>
    </row>
    <row r="15" spans="2:13" ht="31.5" customHeight="1" hidden="1">
      <c r="B15" s="66" t="s">
        <v>46</v>
      </c>
      <c r="C15" s="67">
        <v>3130</v>
      </c>
      <c r="D15" s="67"/>
      <c r="E15" s="67"/>
      <c r="F15" s="66"/>
      <c r="G15" s="68" t="s">
        <v>45</v>
      </c>
      <c r="H15" s="63"/>
      <c r="I15" s="63"/>
      <c r="J15" s="168"/>
      <c r="K15" s="202"/>
      <c r="L15" s="202"/>
      <c r="M15" s="202"/>
    </row>
    <row r="16" spans="2:13" ht="21" customHeight="1" hidden="1">
      <c r="B16" s="55" t="s">
        <v>34</v>
      </c>
      <c r="C16" s="59">
        <v>3133</v>
      </c>
      <c r="D16" s="59"/>
      <c r="E16" s="59"/>
      <c r="F16" s="55" t="s">
        <v>35</v>
      </c>
      <c r="G16" s="58" t="s">
        <v>48</v>
      </c>
      <c r="H16" s="32" t="s">
        <v>36</v>
      </c>
      <c r="I16" s="32"/>
      <c r="J16" s="205"/>
      <c r="K16" s="202"/>
      <c r="L16" s="202"/>
      <c r="M16" s="202"/>
    </row>
    <row r="17" spans="2:13" ht="18" customHeight="1" hidden="1">
      <c r="B17" s="66" t="s">
        <v>63</v>
      </c>
      <c r="C17" s="67">
        <v>3240</v>
      </c>
      <c r="D17" s="67"/>
      <c r="E17" s="67"/>
      <c r="F17" s="66"/>
      <c r="G17" s="69" t="s">
        <v>52</v>
      </c>
      <c r="H17" s="63"/>
      <c r="I17" s="63"/>
      <c r="J17" s="168"/>
      <c r="K17" s="202">
        <v>100000</v>
      </c>
      <c r="L17" s="202"/>
      <c r="M17" s="202">
        <v>100000</v>
      </c>
    </row>
    <row r="18" spans="2:13" ht="31.5" customHeight="1" hidden="1">
      <c r="B18" s="351" t="s">
        <v>67</v>
      </c>
      <c r="C18" s="353">
        <v>3242</v>
      </c>
      <c r="D18" s="94"/>
      <c r="E18" s="94"/>
      <c r="F18" s="351" t="s">
        <v>37</v>
      </c>
      <c r="G18" s="353" t="s">
        <v>64</v>
      </c>
      <c r="H18" s="63" t="s">
        <v>29</v>
      </c>
      <c r="I18" s="63"/>
      <c r="J18" s="168"/>
      <c r="K18" s="202"/>
      <c r="L18" s="202"/>
      <c r="M18" s="202"/>
    </row>
    <row r="19" spans="2:13" ht="81.75" customHeight="1" hidden="1">
      <c r="B19" s="352"/>
      <c r="C19" s="354"/>
      <c r="D19" s="95"/>
      <c r="E19" s="95"/>
      <c r="F19" s="352"/>
      <c r="G19" s="354"/>
      <c r="H19" s="63" t="s">
        <v>38</v>
      </c>
      <c r="I19" s="63"/>
      <c r="J19" s="168"/>
      <c r="K19" s="202">
        <v>100000</v>
      </c>
      <c r="L19" s="202"/>
      <c r="M19" s="202">
        <v>100000</v>
      </c>
    </row>
    <row r="20" spans="1:13" s="47" customFormat="1" ht="21.75" customHeight="1" hidden="1">
      <c r="A20" s="46"/>
      <c r="B20" s="53" t="s">
        <v>53</v>
      </c>
      <c r="C20" s="57">
        <v>4000</v>
      </c>
      <c r="D20" s="57"/>
      <c r="E20" s="57"/>
      <c r="F20" s="55"/>
      <c r="G20" s="60" t="s">
        <v>54</v>
      </c>
      <c r="H20" s="80"/>
      <c r="I20" s="80"/>
      <c r="J20" s="203"/>
      <c r="K20" s="204">
        <f>K21</f>
        <v>0</v>
      </c>
      <c r="L20" s="204"/>
      <c r="M20" s="204">
        <f>M21</f>
        <v>0</v>
      </c>
    </row>
    <row r="21" spans="2:13" ht="30.75" customHeight="1" hidden="1">
      <c r="B21" s="70" t="s">
        <v>39</v>
      </c>
      <c r="C21" s="71">
        <v>4080</v>
      </c>
      <c r="D21" s="71"/>
      <c r="E21" s="71"/>
      <c r="F21" s="70"/>
      <c r="G21" s="61" t="s">
        <v>55</v>
      </c>
      <c r="H21" s="63"/>
      <c r="I21" s="63"/>
      <c r="J21" s="168"/>
      <c r="K21" s="202"/>
      <c r="L21" s="202"/>
      <c r="M21" s="202"/>
    </row>
    <row r="22" spans="2:13" ht="30.75" customHeight="1">
      <c r="B22" s="70"/>
      <c r="C22" s="71"/>
      <c r="D22" s="70" t="s">
        <v>49</v>
      </c>
      <c r="E22" s="70" t="s">
        <v>58</v>
      </c>
      <c r="F22" s="70"/>
      <c r="G22" s="61" t="s">
        <v>50</v>
      </c>
      <c r="H22" s="63"/>
      <c r="I22" s="63"/>
      <c r="J22" s="207">
        <f>K22+L22</f>
        <v>618141</v>
      </c>
      <c r="K22" s="149">
        <f>K23+K24</f>
        <v>118141</v>
      </c>
      <c r="L22" s="199">
        <f>L23+L24</f>
        <v>500000</v>
      </c>
      <c r="M22" s="199">
        <f>M23+M24</f>
        <v>500000</v>
      </c>
    </row>
    <row r="23" spans="2:13" ht="87" customHeight="1">
      <c r="B23" s="70"/>
      <c r="C23" s="71"/>
      <c r="D23" s="70" t="s">
        <v>126</v>
      </c>
      <c r="E23" s="70" t="s">
        <v>127</v>
      </c>
      <c r="F23" s="70" t="s">
        <v>202</v>
      </c>
      <c r="G23" s="86" t="s">
        <v>128</v>
      </c>
      <c r="H23" s="115" t="s">
        <v>139</v>
      </c>
      <c r="I23" s="115" t="s">
        <v>122</v>
      </c>
      <c r="J23" s="199">
        <f>L23</f>
        <v>500000</v>
      </c>
      <c r="K23" s="150">
        <v>0</v>
      </c>
      <c r="L23" s="202">
        <v>500000</v>
      </c>
      <c r="M23" s="202">
        <v>500000</v>
      </c>
    </row>
    <row r="24" spans="2:13" ht="87" customHeight="1">
      <c r="B24" s="70"/>
      <c r="C24" s="71"/>
      <c r="D24" s="70" t="s">
        <v>150</v>
      </c>
      <c r="E24" s="70" t="s">
        <v>152</v>
      </c>
      <c r="F24" s="70" t="s">
        <v>151</v>
      </c>
      <c r="G24" s="86" t="s">
        <v>170</v>
      </c>
      <c r="H24" s="115" t="s">
        <v>139</v>
      </c>
      <c r="I24" s="115" t="s">
        <v>122</v>
      </c>
      <c r="J24" s="199">
        <f>L24+K24</f>
        <v>118141</v>
      </c>
      <c r="K24" s="150">
        <v>118141</v>
      </c>
      <c r="L24" s="232">
        <v>0</v>
      </c>
      <c r="M24" s="232">
        <v>0</v>
      </c>
    </row>
    <row r="25" spans="1:13" s="47" customFormat="1" ht="47.25" customHeight="1">
      <c r="A25" s="46"/>
      <c r="B25" s="70"/>
      <c r="C25" s="71"/>
      <c r="D25" s="70" t="s">
        <v>47</v>
      </c>
      <c r="E25" s="70" t="s">
        <v>62</v>
      </c>
      <c r="F25" s="70"/>
      <c r="G25" s="61" t="s">
        <v>240</v>
      </c>
      <c r="H25" s="115"/>
      <c r="I25" s="115"/>
      <c r="J25" s="222">
        <f>J26</f>
        <v>70000</v>
      </c>
      <c r="K25" s="151">
        <f>K26</f>
        <v>70000</v>
      </c>
      <c r="L25" s="150">
        <v>0</v>
      </c>
      <c r="M25" s="150">
        <v>0</v>
      </c>
    </row>
    <row r="26" spans="1:13" s="47" customFormat="1" ht="97.5" customHeight="1">
      <c r="A26" s="46"/>
      <c r="B26" s="70"/>
      <c r="C26" s="71"/>
      <c r="D26" s="70" t="s">
        <v>59</v>
      </c>
      <c r="E26" s="70" t="s">
        <v>60</v>
      </c>
      <c r="F26" s="70"/>
      <c r="G26" s="61" t="s">
        <v>239</v>
      </c>
      <c r="H26" s="115"/>
      <c r="I26" s="115"/>
      <c r="J26" s="152">
        <f>J27</f>
        <v>70000</v>
      </c>
      <c r="K26" s="151">
        <f>K27</f>
        <v>70000</v>
      </c>
      <c r="L26" s="150">
        <v>0</v>
      </c>
      <c r="M26" s="150">
        <v>0</v>
      </c>
    </row>
    <row r="27" spans="2:13" ht="81" customHeight="1">
      <c r="B27" s="66" t="s">
        <v>66</v>
      </c>
      <c r="C27" s="67">
        <v>7460</v>
      </c>
      <c r="D27" s="70" t="s">
        <v>211</v>
      </c>
      <c r="E27" s="70" t="s">
        <v>212</v>
      </c>
      <c r="F27" s="70" t="s">
        <v>152</v>
      </c>
      <c r="G27" s="61" t="s">
        <v>236</v>
      </c>
      <c r="H27" s="63" t="s">
        <v>237</v>
      </c>
      <c r="I27" s="115" t="s">
        <v>238</v>
      </c>
      <c r="J27" s="149">
        <f>K27</f>
        <v>70000</v>
      </c>
      <c r="K27" s="149">
        <v>70000</v>
      </c>
      <c r="L27" s="149">
        <v>0</v>
      </c>
      <c r="M27" s="149">
        <v>0</v>
      </c>
    </row>
    <row r="28" spans="2:13" ht="39" customHeight="1">
      <c r="B28" s="66"/>
      <c r="C28" s="67"/>
      <c r="D28" s="70" t="s">
        <v>53</v>
      </c>
      <c r="E28" s="70" t="s">
        <v>214</v>
      </c>
      <c r="F28" s="70"/>
      <c r="G28" s="61" t="s">
        <v>54</v>
      </c>
      <c r="H28" s="183"/>
      <c r="I28" s="183"/>
      <c r="J28" s="149">
        <f>J29</f>
        <v>140000</v>
      </c>
      <c r="K28" s="149">
        <f>K29</f>
        <v>140000</v>
      </c>
      <c r="L28" s="149">
        <v>0</v>
      </c>
      <c r="M28" s="182">
        <v>0</v>
      </c>
    </row>
    <row r="29" spans="2:13" ht="152.25" customHeight="1">
      <c r="B29" s="66"/>
      <c r="C29" s="67"/>
      <c r="D29" s="70" t="s">
        <v>215</v>
      </c>
      <c r="E29" s="70" t="s">
        <v>216</v>
      </c>
      <c r="F29" s="70" t="s">
        <v>217</v>
      </c>
      <c r="G29" s="72" t="s">
        <v>48</v>
      </c>
      <c r="H29" s="115" t="s">
        <v>241</v>
      </c>
      <c r="I29" s="115" t="s">
        <v>238</v>
      </c>
      <c r="J29" s="182">
        <f>K29</f>
        <v>140000</v>
      </c>
      <c r="K29" s="182">
        <v>140000</v>
      </c>
      <c r="L29" s="182">
        <v>0</v>
      </c>
      <c r="M29" s="182">
        <v>0</v>
      </c>
    </row>
    <row r="30" spans="2:13" ht="68.25" customHeight="1">
      <c r="B30" s="66"/>
      <c r="C30" s="67"/>
      <c r="D30" s="70" t="s">
        <v>143</v>
      </c>
      <c r="E30" s="70" t="s">
        <v>146</v>
      </c>
      <c r="F30" s="70"/>
      <c r="G30" s="61" t="s">
        <v>180</v>
      </c>
      <c r="H30" s="183"/>
      <c r="I30" s="183"/>
      <c r="J30" s="149">
        <f aca="true" t="shared" si="0" ref="J30:M31">J31</f>
        <v>-318003</v>
      </c>
      <c r="K30" s="149">
        <f t="shared" si="0"/>
        <v>0</v>
      </c>
      <c r="L30" s="149">
        <f t="shared" si="0"/>
        <v>-318003</v>
      </c>
      <c r="M30" s="149">
        <f t="shared" si="0"/>
        <v>-318003</v>
      </c>
    </row>
    <row r="31" spans="2:13" ht="65.25" customHeight="1">
      <c r="B31" s="66"/>
      <c r="C31" s="67"/>
      <c r="D31" s="70" t="s">
        <v>144</v>
      </c>
      <c r="E31" s="70" t="s">
        <v>145</v>
      </c>
      <c r="F31" s="70"/>
      <c r="G31" s="166" t="s">
        <v>179</v>
      </c>
      <c r="H31" s="115"/>
      <c r="I31" s="115"/>
      <c r="J31" s="182">
        <f t="shared" si="0"/>
        <v>-318003</v>
      </c>
      <c r="K31" s="182">
        <f t="shared" si="0"/>
        <v>0</v>
      </c>
      <c r="L31" s="182">
        <f t="shared" si="0"/>
        <v>-318003</v>
      </c>
      <c r="M31" s="182">
        <f t="shared" si="0"/>
        <v>-318003</v>
      </c>
    </row>
    <row r="32" spans="2:13" ht="91.5" customHeight="1">
      <c r="B32" s="66"/>
      <c r="C32" s="67"/>
      <c r="D32" s="70" t="s">
        <v>141</v>
      </c>
      <c r="E32" s="70" t="s">
        <v>142</v>
      </c>
      <c r="F32" s="70" t="s">
        <v>147</v>
      </c>
      <c r="G32" s="166" t="s">
        <v>148</v>
      </c>
      <c r="H32" s="115" t="s">
        <v>139</v>
      </c>
      <c r="I32" s="115" t="s">
        <v>122</v>
      </c>
      <c r="J32" s="182">
        <f>L32</f>
        <v>-318003</v>
      </c>
      <c r="K32" s="182">
        <v>0</v>
      </c>
      <c r="L32" s="182">
        <v>-318003</v>
      </c>
      <c r="M32" s="182">
        <v>-318003</v>
      </c>
    </row>
    <row r="33" spans="1:13" s="47" customFormat="1" ht="33.75" customHeight="1">
      <c r="A33" s="46"/>
      <c r="B33" s="55"/>
      <c r="C33" s="59"/>
      <c r="D33" s="59" t="s">
        <v>93</v>
      </c>
      <c r="E33" s="59" t="s">
        <v>93</v>
      </c>
      <c r="F33" s="55" t="s">
        <v>93</v>
      </c>
      <c r="G33" s="60" t="s">
        <v>72</v>
      </c>
      <c r="H33" s="81"/>
      <c r="I33" s="82"/>
      <c r="J33" s="153">
        <f>J8</f>
        <v>510138</v>
      </c>
      <c r="K33" s="153">
        <f>K8</f>
        <v>328141</v>
      </c>
      <c r="L33" s="170">
        <f>L22+L30</f>
        <v>181997</v>
      </c>
      <c r="M33" s="170">
        <f>M22+M30</f>
        <v>181997</v>
      </c>
    </row>
    <row r="35" spans="2:13" ht="23.25" customHeight="1"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</row>
    <row r="36" spans="2:20" ht="20.25" customHeight="1">
      <c r="B36" s="349" t="s">
        <v>105</v>
      </c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44"/>
      <c r="O36" s="44"/>
      <c r="P36" s="44"/>
      <c r="Q36" s="44"/>
      <c r="R36" s="44"/>
      <c r="S36" s="44"/>
      <c r="T36" s="44"/>
    </row>
    <row r="37" spans="2:20" ht="20.25" customHeight="1"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</row>
    <row r="38" spans="2:20" ht="30.75" customHeight="1">
      <c r="B38" s="344"/>
      <c r="C38" s="344"/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44"/>
      <c r="O38" s="44"/>
      <c r="P38" s="44"/>
      <c r="Q38" s="44"/>
      <c r="R38" s="44"/>
      <c r="S38" s="44"/>
      <c r="T38" s="44"/>
    </row>
    <row r="39" spans="2:20" ht="21" customHeight="1"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</row>
  </sheetData>
  <sheetProtection/>
  <mergeCells count="21">
    <mergeCell ref="B1:M1"/>
    <mergeCell ref="B3:M3"/>
    <mergeCell ref="K5:K6"/>
    <mergeCell ref="G5:G6"/>
    <mergeCell ref="H5:H6"/>
    <mergeCell ref="K2:M2"/>
    <mergeCell ref="B39:T39"/>
    <mergeCell ref="B35:M35"/>
    <mergeCell ref="L5:M5"/>
    <mergeCell ref="C18:C19"/>
    <mergeCell ref="B18:B19"/>
    <mergeCell ref="E5:E6"/>
    <mergeCell ref="B38:M38"/>
    <mergeCell ref="D5:D6"/>
    <mergeCell ref="B36:M36"/>
    <mergeCell ref="B37:T37"/>
    <mergeCell ref="F18:F19"/>
    <mergeCell ref="G18:G19"/>
    <mergeCell ref="J5:J6"/>
    <mergeCell ref="F5:F6"/>
    <mergeCell ref="I5:I6"/>
  </mergeCells>
  <printOptions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40"/>
  <sheetViews>
    <sheetView showGridLines="0" showZeros="0" tabSelected="1" zoomScaleSheetLayoutView="90" workbookViewId="0" topLeftCell="B2">
      <selection activeCell="U10" sqref="U10"/>
    </sheetView>
  </sheetViews>
  <sheetFormatPr defaultColWidth="9.16015625" defaultRowHeight="12.75"/>
  <cols>
    <col min="1" max="1" width="3.83203125" style="6" hidden="1" customWidth="1"/>
    <col min="2" max="2" width="12.33203125" style="33" customWidth="1"/>
    <col min="3" max="3" width="22.83203125" style="33" customWidth="1"/>
    <col min="4" max="4" width="13" style="6" customWidth="1"/>
    <col min="5" max="5" width="13.66015625" style="6" customWidth="1"/>
    <col min="6" max="6" width="7.16015625" style="6" customWidth="1"/>
    <col min="7" max="7" width="8.5" style="6" customWidth="1"/>
    <col min="8" max="8" width="8.33203125" style="6" customWidth="1"/>
    <col min="9" max="10" width="16.83203125" style="6" customWidth="1"/>
    <col min="11" max="11" width="23.16015625" style="6" customWidth="1"/>
    <col min="12" max="12" width="11.5" style="6" customWidth="1"/>
    <col min="13" max="13" width="10.16015625" style="6" customWidth="1"/>
    <col min="14" max="14" width="9.16015625" style="5" hidden="1" customWidth="1"/>
    <col min="15" max="15" width="4.83203125" style="5" hidden="1" customWidth="1"/>
    <col min="16" max="18" width="9.16015625" style="5" hidden="1" customWidth="1"/>
    <col min="19" max="16384" width="9.16015625" style="5" customWidth="1"/>
  </cols>
  <sheetData>
    <row r="1" spans="1:13" s="20" customFormat="1" ht="18" customHeight="1" hidden="1">
      <c r="A1" s="19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8" ht="81" customHeight="1">
      <c r="A2" s="3"/>
      <c r="B2" s="3"/>
      <c r="C2" s="3"/>
      <c r="D2" s="116"/>
      <c r="E2" s="116"/>
      <c r="F2" s="116"/>
      <c r="G2" s="116"/>
      <c r="H2" s="116"/>
      <c r="I2" s="261" t="s">
        <v>247</v>
      </c>
      <c r="J2" s="283"/>
      <c r="K2" s="283"/>
      <c r="L2" s="283"/>
      <c r="M2" s="283"/>
      <c r="N2" s="283"/>
      <c r="O2" s="283"/>
      <c r="P2" s="283"/>
      <c r="Q2" s="283"/>
      <c r="R2" s="283"/>
    </row>
    <row r="3" spans="1:13" ht="35.25" customHeight="1" thickBot="1">
      <c r="A3" s="3"/>
      <c r="B3" s="265" t="s">
        <v>117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</row>
    <row r="4" spans="2:13" ht="4.5" customHeight="1" hidden="1">
      <c r="B4" s="118"/>
      <c r="C4" s="119"/>
      <c r="D4" s="121"/>
      <c r="E4" s="121"/>
      <c r="F4" s="121"/>
      <c r="G4" s="120"/>
      <c r="H4" s="120"/>
      <c r="I4" s="120"/>
      <c r="J4" s="120"/>
      <c r="K4" s="120"/>
      <c r="L4" s="120"/>
      <c r="M4" s="123" t="s">
        <v>25</v>
      </c>
    </row>
    <row r="5" spans="1:13" s="47" customFormat="1" ht="33.75" customHeight="1" thickBot="1">
      <c r="A5" s="48"/>
      <c r="B5" s="255" t="s">
        <v>0</v>
      </c>
      <c r="C5" s="320" t="s">
        <v>94</v>
      </c>
      <c r="D5" s="340" t="s">
        <v>183</v>
      </c>
      <c r="E5" s="340"/>
      <c r="F5" s="340"/>
      <c r="G5" s="340"/>
      <c r="H5" s="341"/>
      <c r="I5" s="289"/>
      <c r="J5" s="289"/>
      <c r="K5" s="289"/>
      <c r="L5" s="289"/>
      <c r="M5" s="229"/>
    </row>
    <row r="6" spans="1:13" s="47" customFormat="1" ht="16.5" customHeight="1">
      <c r="A6" s="49"/>
      <c r="B6" s="256"/>
      <c r="C6" s="320"/>
      <c r="D6" s="274" t="s">
        <v>95</v>
      </c>
      <c r="E6" s="301"/>
      <c r="F6" s="274" t="s">
        <v>168</v>
      </c>
      <c r="G6" s="275"/>
      <c r="H6" s="270" t="s">
        <v>73</v>
      </c>
      <c r="I6" s="301"/>
      <c r="J6" s="301"/>
      <c r="K6" s="301"/>
      <c r="L6" s="301"/>
      <c r="M6" s="270" t="s">
        <v>73</v>
      </c>
    </row>
    <row r="7" spans="1:13" s="47" customFormat="1" ht="16.5" customHeight="1" thickBot="1">
      <c r="A7" s="49"/>
      <c r="B7" s="256"/>
      <c r="C7" s="320"/>
      <c r="D7" s="276"/>
      <c r="E7" s="302"/>
      <c r="F7" s="276"/>
      <c r="G7" s="277"/>
      <c r="H7" s="270"/>
      <c r="I7" s="302"/>
      <c r="J7" s="302"/>
      <c r="K7" s="302"/>
      <c r="L7" s="302"/>
      <c r="M7" s="270"/>
    </row>
    <row r="8" spans="1:13" s="47" customFormat="1" ht="27" customHeight="1" thickBot="1">
      <c r="A8" s="50"/>
      <c r="B8" s="256"/>
      <c r="C8" s="320"/>
      <c r="D8" s="336"/>
      <c r="E8" s="289"/>
      <c r="F8" s="289"/>
      <c r="G8" s="323"/>
      <c r="H8" s="271"/>
      <c r="I8" s="289"/>
      <c r="J8" s="289"/>
      <c r="K8" s="289"/>
      <c r="L8" s="289"/>
      <c r="M8" s="271"/>
    </row>
    <row r="9" spans="1:13" s="47" customFormat="1" ht="41.25" customHeight="1" thickBot="1">
      <c r="A9" s="51"/>
      <c r="B9" s="256"/>
      <c r="C9" s="320"/>
      <c r="D9" s="329"/>
      <c r="E9" s="329"/>
      <c r="F9" s="332"/>
      <c r="G9" s="281"/>
      <c r="H9" s="272"/>
      <c r="I9" s="303" t="s">
        <v>159</v>
      </c>
      <c r="J9" s="231"/>
      <c r="K9" s="187" t="s">
        <v>174</v>
      </c>
      <c r="L9" s="226" t="s">
        <v>169</v>
      </c>
      <c r="M9" s="272"/>
    </row>
    <row r="10" spans="1:13" s="47" customFormat="1" ht="113.25" customHeight="1" thickBot="1">
      <c r="A10" s="51"/>
      <c r="B10" s="256"/>
      <c r="C10" s="320"/>
      <c r="D10" s="342"/>
      <c r="E10" s="330"/>
      <c r="F10" s="333"/>
      <c r="G10" s="284"/>
      <c r="H10" s="272"/>
      <c r="I10" s="322"/>
      <c r="J10" s="359" t="s">
        <v>210</v>
      </c>
      <c r="K10" s="360"/>
      <c r="L10" s="292"/>
      <c r="M10" s="272"/>
    </row>
    <row r="11" spans="1:13" s="47" customFormat="1" ht="154.5" customHeight="1" thickBot="1">
      <c r="A11" s="51"/>
      <c r="B11" s="257"/>
      <c r="C11" s="320"/>
      <c r="D11" s="343"/>
      <c r="E11" s="331"/>
      <c r="F11" s="334"/>
      <c r="G11" s="335"/>
      <c r="H11" s="273"/>
      <c r="I11" s="293"/>
      <c r="J11" s="181" t="s">
        <v>167</v>
      </c>
      <c r="K11" s="230" t="s">
        <v>242</v>
      </c>
      <c r="L11" s="293"/>
      <c r="M11" s="273"/>
    </row>
    <row r="12" spans="1:13" s="47" customFormat="1" ht="9.75" customHeight="1">
      <c r="A12" s="51"/>
      <c r="B12" s="225"/>
      <c r="C12" s="225"/>
      <c r="D12" s="225"/>
      <c r="E12" s="225"/>
      <c r="F12" s="337"/>
      <c r="G12" s="338"/>
      <c r="H12" s="224"/>
      <c r="I12" s="189">
        <v>9350</v>
      </c>
      <c r="J12" s="189"/>
      <c r="K12" s="189">
        <v>9350</v>
      </c>
      <c r="L12" s="189"/>
      <c r="M12" s="190"/>
    </row>
    <row r="13" spans="1:13" s="47" customFormat="1" ht="29.25" customHeight="1">
      <c r="A13" s="51"/>
      <c r="B13" s="225">
        <v>1</v>
      </c>
      <c r="C13" s="225">
        <v>2</v>
      </c>
      <c r="D13" s="225">
        <v>3</v>
      </c>
      <c r="E13" s="225">
        <v>4</v>
      </c>
      <c r="F13" s="320">
        <v>5</v>
      </c>
      <c r="G13" s="321"/>
      <c r="H13" s="224">
        <v>6</v>
      </c>
      <c r="I13" s="196">
        <v>13</v>
      </c>
      <c r="J13" s="196"/>
      <c r="K13" s="196">
        <v>14</v>
      </c>
      <c r="L13" s="196">
        <v>15</v>
      </c>
      <c r="M13" s="134">
        <v>25</v>
      </c>
    </row>
    <row r="14" spans="1:13" s="47" customFormat="1" ht="29.25" customHeight="1">
      <c r="A14" s="51"/>
      <c r="B14" s="225"/>
      <c r="C14" s="225"/>
      <c r="D14" s="225"/>
      <c r="E14" s="225"/>
      <c r="F14" s="320"/>
      <c r="G14" s="321"/>
      <c r="H14" s="224">
        <f>D14+E14+F14</f>
        <v>0</v>
      </c>
      <c r="I14" s="189"/>
      <c r="J14" s="189"/>
      <c r="K14" s="189"/>
      <c r="L14" s="189"/>
      <c r="M14" s="193"/>
    </row>
    <row r="15" spans="1:13" s="54" customFormat="1" ht="24" customHeight="1">
      <c r="A15" s="52"/>
      <c r="B15" s="130" t="s">
        <v>97</v>
      </c>
      <c r="C15" s="130" t="s">
        <v>98</v>
      </c>
      <c r="D15" s="129"/>
      <c r="E15" s="129"/>
      <c r="F15" s="306"/>
      <c r="G15" s="307"/>
      <c r="H15" s="224">
        <f>D15+E15+F15</f>
        <v>0</v>
      </c>
      <c r="I15" s="194">
        <v>2000</v>
      </c>
      <c r="J15" s="194">
        <v>1490</v>
      </c>
      <c r="K15" s="194">
        <v>510</v>
      </c>
      <c r="L15" s="194"/>
      <c r="M15" s="195">
        <f>W11+I15</f>
        <v>2000</v>
      </c>
    </row>
    <row r="16" spans="1:13" s="54" customFormat="1" ht="24" customHeight="1" hidden="1">
      <c r="A16" s="52"/>
      <c r="B16" s="130" t="s">
        <v>100</v>
      </c>
      <c r="C16" s="130" t="s">
        <v>98</v>
      </c>
      <c r="D16" s="129"/>
      <c r="E16" s="129"/>
      <c r="F16" s="129"/>
      <c r="G16" s="129"/>
      <c r="H16" s="224">
        <f>D16+E16+F16</f>
        <v>0</v>
      </c>
      <c r="I16" s="194"/>
      <c r="J16" s="194"/>
      <c r="K16" s="194"/>
      <c r="L16" s="194"/>
      <c r="M16" s="195" t="e">
        <f>#REF!+#REF!+#REF!+#REF!+I16+#REF!</f>
        <v>#REF!</v>
      </c>
    </row>
    <row r="17" spans="1:13" s="54" customFormat="1" ht="24" customHeight="1">
      <c r="A17" s="52"/>
      <c r="B17" s="130"/>
      <c r="C17" s="130"/>
      <c r="D17" s="129"/>
      <c r="E17" s="129"/>
      <c r="F17" s="227"/>
      <c r="G17" s="228"/>
      <c r="H17" s="224"/>
      <c r="I17" s="194"/>
      <c r="J17" s="194"/>
      <c r="K17" s="194"/>
      <c r="L17" s="194"/>
      <c r="M17" s="195"/>
    </row>
    <row r="18" spans="1:13" s="47" customFormat="1" ht="15.75" customHeight="1">
      <c r="A18" s="46"/>
      <c r="B18" s="130" t="s">
        <v>93</v>
      </c>
      <c r="C18" s="131" t="s">
        <v>93</v>
      </c>
      <c r="D18" s="129">
        <f>D14</f>
        <v>0</v>
      </c>
      <c r="E18" s="129">
        <f>E14</f>
        <v>0</v>
      </c>
      <c r="F18" s="306">
        <f>F14</f>
        <v>0</v>
      </c>
      <c r="G18" s="307"/>
      <c r="H18" s="224">
        <f>D18+E18+F18</f>
        <v>0</v>
      </c>
      <c r="I18" s="194">
        <f>I15</f>
        <v>2000</v>
      </c>
      <c r="J18" s="194">
        <v>1490</v>
      </c>
      <c r="K18" s="194">
        <v>510</v>
      </c>
      <c r="L18" s="194"/>
      <c r="M18" s="194">
        <f>I18</f>
        <v>2000</v>
      </c>
    </row>
    <row r="19" spans="1:13" s="47" customFormat="1" ht="42" customHeight="1">
      <c r="A19" s="46"/>
      <c r="B19" s="78" t="s">
        <v>103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3"/>
    </row>
    <row r="20" spans="1:13" s="47" customFormat="1" ht="23.25" customHeight="1">
      <c r="A20" s="46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3"/>
    </row>
    <row r="21" spans="1:13" s="47" customFormat="1" ht="23.25" customHeight="1">
      <c r="A21" s="46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3"/>
    </row>
    <row r="22" spans="1:13" s="47" customFormat="1" ht="29.25" customHeight="1">
      <c r="A22" s="46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3"/>
    </row>
    <row r="23" spans="1:13" s="47" customFormat="1" ht="27.75" customHeight="1">
      <c r="A23" s="46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3"/>
    </row>
    <row r="24" spans="2:13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3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2:13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2:13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2:13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2:13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2:13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2:13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2:13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2:13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13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2:13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2:13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2:13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2:13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2:13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2:13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2:13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2:13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2:13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2:13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2:13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2:13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2:13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2:13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2:13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2:13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2:13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13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2:13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2:13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2:13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2:13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2:13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2:13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2:13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2:13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2:13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2:13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2:13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2:13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2:13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2:13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2:13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2:13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2:13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2:13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2:13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2:13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2:13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2:13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2:13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</sheetData>
  <sheetProtection/>
  <mergeCells count="25">
    <mergeCell ref="B1:M1"/>
    <mergeCell ref="B3:M3"/>
    <mergeCell ref="B5:B11"/>
    <mergeCell ref="C5:C11"/>
    <mergeCell ref="D5:H5"/>
    <mergeCell ref="I5:L5"/>
    <mergeCell ref="D6:E7"/>
    <mergeCell ref="F6:G7"/>
    <mergeCell ref="H6:H11"/>
    <mergeCell ref="M6:M11"/>
    <mergeCell ref="D8:G8"/>
    <mergeCell ref="I8:L8"/>
    <mergeCell ref="D9:D11"/>
    <mergeCell ref="E9:E11"/>
    <mergeCell ref="F9:G11"/>
    <mergeCell ref="I2:R2"/>
    <mergeCell ref="F12:G12"/>
    <mergeCell ref="F13:G13"/>
    <mergeCell ref="F14:G14"/>
    <mergeCell ref="F15:G15"/>
    <mergeCell ref="F18:G18"/>
    <mergeCell ref="J10:K10"/>
    <mergeCell ref="L10:L11"/>
    <mergeCell ref="I9:I11"/>
    <mergeCell ref="I6:L7"/>
  </mergeCells>
  <printOptions horizontalCentered="1"/>
  <pageMargins left="0.3937007874015748" right="0.3937007874015748" top="0.15748031496062992" bottom="0.5905511811023623" header="0.5118110236220472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2019-08-09T06:49:18Z</cp:lastPrinted>
  <dcterms:created xsi:type="dcterms:W3CDTF">2014-01-17T10:52:16Z</dcterms:created>
  <dcterms:modified xsi:type="dcterms:W3CDTF">2019-08-12T08:41:48Z</dcterms:modified>
  <cp:category/>
  <cp:version/>
  <cp:contentType/>
  <cp:contentStatus/>
</cp:coreProperties>
</file>