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3"/>
  </bookViews>
  <sheets>
    <sheet name="дод2" sheetId="1" r:id="rId1"/>
    <sheet name="дод3" sheetId="2" r:id="rId2"/>
    <sheet name="дод 5" sheetId="3" r:id="rId3"/>
    <sheet name="дод6" sheetId="4" r:id="rId4"/>
    <sheet name=" дод7" sheetId="5" r:id="rId5"/>
  </sheets>
  <definedNames>
    <definedName name="_xlfn.AGGREGATE" hidden="1">#NAME?</definedName>
    <definedName name="_xlnm.Print_Titles" localSheetId="2">'дод 5'!$5:$8</definedName>
    <definedName name="_xlnm.Print_Titles" localSheetId="0">'дод2'!$6:$6</definedName>
    <definedName name="_xlnm.Print_Titles" localSheetId="1">'дод3'!$5:$7</definedName>
    <definedName name="_xlnm.Print_Titles" localSheetId="3">'дод6'!$E:$F,'дод6'!#REF!</definedName>
    <definedName name="_xlnm.Print_Area" localSheetId="4">' дод7'!$A$1:$M$35</definedName>
    <definedName name="_xlnm.Print_Area" localSheetId="2">'дод 5'!$A$1:$AF$19</definedName>
    <definedName name="_xlnm.Print_Area" localSheetId="0">'дод2'!$A$2:$F$31</definedName>
    <definedName name="_xlnm.Print_Area" localSheetId="3">'дод6'!$A$1:$J$32</definedName>
  </definedNames>
  <calcPr fullCalcOnLoad="1"/>
</workbook>
</file>

<file path=xl/sharedStrings.xml><?xml version="1.0" encoding="utf-8"?>
<sst xmlns="http://schemas.openxmlformats.org/spreadsheetml/2006/main" count="363" uniqueCount="241">
  <si>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</si>
  <si>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</si>
  <si>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</si>
  <si>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</si>
  <si>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</si>
  <si>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</si>
  <si>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</si>
  <si>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</si>
  <si>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</si>
  <si>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</si>
  <si>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</si>
  <si>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</si>
  <si>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</si>
  <si>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</si>
  <si>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</si>
  <si>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</si>
  <si>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Найменування місцевої (регіональної) програми</t>
  </si>
  <si>
    <t>0490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</si>
  <si>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</si>
  <si>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</si>
  <si>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Внутрішнє фінансування</t>
  </si>
  <si>
    <t>Кошти,що передаються із загального фонду бюджету до бюджету розвитку(спеціальго фонду)</t>
  </si>
  <si>
    <t>Фінансування за рахунок зміни залишків бюджетних коштів</t>
  </si>
  <si>
    <t>0200000</t>
  </si>
  <si>
    <t>Виконавчий комітет Новосанжарської селищної ради</t>
  </si>
  <si>
    <t>0210000</t>
  </si>
  <si>
    <t>грн.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</si>
  <si>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(головний розпорядник)</t>
    </r>
  </si>
  <si>
    <t>0150</t>
  </si>
  <si>
    <t>0210150</t>
  </si>
  <si>
    <t>Програма розвитку місцевого самоврядування  у Новосанжарській селищній раді на 2018 рік</t>
  </si>
  <si>
    <t>0211160</t>
  </si>
  <si>
    <t>1160</t>
  </si>
  <si>
    <t>0990</t>
  </si>
  <si>
    <t>Програма правової освіти населення  Новосанжарської селищної ради на 2018-2021 ріки</t>
  </si>
  <si>
    <t>0213133</t>
  </si>
  <si>
    <t>1040</t>
  </si>
  <si>
    <t>Програма Молодь Новосанжарщини</t>
  </si>
  <si>
    <t>1090</t>
  </si>
  <si>
    <t>Програма  соціального захисту осіб з особливими потребами, ветеранів,пенсіонерів всіх рівнів, учасників бойових дій та добровольців при проведенні антитерористичної операції Новосанжарської селищноїради на 2018-2020 роки</t>
  </si>
  <si>
    <t>0214080</t>
  </si>
  <si>
    <t>0217220</t>
  </si>
  <si>
    <t>0432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</si>
  <si>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</si>
  <si>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Газове господарство</t>
  </si>
  <si>
    <t>Капітальні видатки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</si>
  <si>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</si>
  <si>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0210100</t>
  </si>
  <si>
    <t xml:space="preserve">Державне управління </t>
  </si>
  <si>
    <t>Реалізація державної політики у молодіжній сфері</t>
  </si>
  <si>
    <t>0213130</t>
  </si>
  <si>
    <t>0213000</t>
  </si>
  <si>
    <t>Інші заходи та заклади молодіжної політики</t>
  </si>
  <si>
    <t>0211000</t>
  </si>
  <si>
    <t>Освіта</t>
  </si>
  <si>
    <t>Інші програми, заклади та заходи у сфері освіти</t>
  </si>
  <si>
    <t>Інші заклади та заходи</t>
  </si>
  <si>
    <t>0214000</t>
  </si>
  <si>
    <t>Культура і мистецтво</t>
  </si>
  <si>
    <t>Інші заклади та заходи в галузі культури і мистецтва</t>
  </si>
  <si>
    <t>0217200</t>
  </si>
  <si>
    <t>Газзифікація населених пуктів</t>
  </si>
  <si>
    <t>Будівництво та регіональний розвиток</t>
  </si>
  <si>
    <t>0219000</t>
  </si>
  <si>
    <t>0100</t>
  </si>
  <si>
    <t>1000</t>
  </si>
  <si>
    <t>0213100</t>
  </si>
  <si>
    <t>3100</t>
  </si>
  <si>
    <t xml:space="preserve">Надання  соціальних та реабілітаційних послуг громадянам похилого віку, інвалідам, дітям-інвалідам в установах соціального обслуговування </t>
  </si>
  <si>
    <t>3000</t>
  </si>
  <si>
    <t>0213240</t>
  </si>
  <si>
    <t xml:space="preserve">Інші  заходи  у сфері соціального захисту і соціального забезпечення </t>
  </si>
  <si>
    <t>Соціальний захист та соціальне забезпечення</t>
  </si>
  <si>
    <t>0217460</t>
  </si>
  <si>
    <t>Реконструкція лініїінія газопостачання вул.П"ятенка</t>
  </si>
  <si>
    <t>0213242</t>
  </si>
  <si>
    <t>Фінансування за типом кредитора</t>
  </si>
  <si>
    <t>Загальне фінансування</t>
  </si>
  <si>
    <t xml:space="preserve">Фінансування за типом боргового зобов,язання </t>
  </si>
  <si>
    <t xml:space="preserve">     Х</t>
  </si>
  <si>
    <t>усього</t>
  </si>
  <si>
    <t>Усього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</si>
  <si>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</si>
  <si>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бюджету, відповідального виконавця, бюджетної програми / підпрограмизгідно з типовою програмною класифікацією видатків та кредитування місцевих бюджетів
ТКВКБМС</t>
  </si>
  <si>
    <t>Код функціональної класифікації видатків та кредитування місцевих бюджетів</t>
  </si>
  <si>
    <t>Код  типової програмної 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</si>
  <si>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</si>
  <si>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 ункціональної класифікації видатків та кредитування  бюджету</t>
  </si>
  <si>
    <t xml:space="preserve">Найменування головного розпорядника коштів місцевого бюджету, відповідального виконавця, бюджетної програми /підрограми згідно з типовою програмною класифікацією видатків та кредитування місцевих бюджетів
</t>
  </si>
  <si>
    <t xml:space="preserve">Назва об’єктів відповідно  до проектно- кошторисної документації </t>
  </si>
  <si>
    <t xml:space="preserve"> строк реалізації об,єкта ( рік початку і завершення )</t>
  </si>
  <si>
    <t>Загальна вартість об,єкта, гривень</t>
  </si>
  <si>
    <t>обсяг видатків бюджету розвитку гривень</t>
  </si>
  <si>
    <t>Рівень будівельної готовності об,єктів на кінець бюджетного періода %</t>
  </si>
  <si>
    <t>Код Програмної класифікації видатків та кредитування місцевих бюджетів</t>
  </si>
  <si>
    <t>Код Типової класифікації видатків та кредитування місцевих бюджнтів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</si>
  <si>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</si>
  <si>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бюджету/, відповідального виконавця,  найменування бюджетної програми 
згідно з типовою  класифікацією видатків та кредитування місцевих бюджетів
</t>
  </si>
  <si>
    <t>Дата та номер документів якими затверджено місцеву регіональну програму</t>
  </si>
  <si>
    <t>Специальний фонд</t>
  </si>
  <si>
    <t>у тому числі бюджет розвитку</t>
  </si>
  <si>
    <t xml:space="preserve">Усього </t>
  </si>
  <si>
    <t>Х</t>
  </si>
  <si>
    <t>Найменування бюджету-одержувача міжбюджетного трансферта</t>
  </si>
  <si>
    <t>загального фонду на</t>
  </si>
  <si>
    <t>найменування трансферту</t>
  </si>
  <si>
    <t>16315200000</t>
  </si>
  <si>
    <t>Новосанжарський райбюджет</t>
  </si>
  <si>
    <t>Міжбюджетні трансферти</t>
  </si>
  <si>
    <t>16531520000</t>
  </si>
  <si>
    <t xml:space="preserve">  Секретар селищної ради                                                               О.О.Вовк</t>
  </si>
  <si>
    <t>Секретар селищної ради                                                                              О.О.Вовк</t>
  </si>
  <si>
    <t>Секретар селищної ради                                                                   О.О.Вовк</t>
  </si>
  <si>
    <t>Секретар селищної ради                                                                            О.О.Вовк</t>
  </si>
  <si>
    <t xml:space="preserve">    Секретар селищної ради                                                                                 О.О.Вовк</t>
  </si>
  <si>
    <t>021100</t>
  </si>
  <si>
    <t>02160000</t>
  </si>
  <si>
    <t>0216030</t>
  </si>
  <si>
    <t>6030</t>
  </si>
  <si>
    <t>0620</t>
  </si>
  <si>
    <t>Організація благоустрою населеннх пунктів</t>
  </si>
  <si>
    <t>6000</t>
  </si>
  <si>
    <t>Трансферти іншим місцевим бюджетам</t>
  </si>
  <si>
    <t>0216000</t>
  </si>
  <si>
    <t>Житлово-комунальне господарство</t>
  </si>
  <si>
    <t>Організація  благоустрою населених пунктів</t>
  </si>
  <si>
    <t xml:space="preserve"> Про внесення  змін до  розподілу коштів бюджету розвитку за об'єктами у 2019 році </t>
  </si>
  <si>
    <t xml:space="preserve">Про внесення змін до фінансування бюджету об"єднаної селищної територіальної громади  на 2019 рік  </t>
  </si>
  <si>
    <t>Про внесення змін до  розподілу
видатків   бюджету об"єднаної селищної територіальної громади  на 2019 рік</t>
  </si>
  <si>
    <t>Про внесення змін до  міжбюджетних трансфертів   бюджету об"єднаної селищної територіальної громади  на 2019 рік</t>
  </si>
  <si>
    <t xml:space="preserve">Про внесення змін до до розподілу витрат  місцевого бюджету на реалізацію місцевих/регіональних програм у 2019 році
</t>
  </si>
  <si>
    <t xml:space="preserve"> Затверджена рішенням № 7 17 сесії селищної ради 7 скл від 20.12.2018р  </t>
  </si>
  <si>
    <t>Організація благоустрою населених пунктів</t>
  </si>
  <si>
    <t xml:space="preserve">             Загальне фінансування</t>
  </si>
  <si>
    <t>в тому числі бюджет розвитку</t>
  </si>
  <si>
    <t>0180</t>
  </si>
  <si>
    <t xml:space="preserve"> Затверджена рішенням № 5 17 сесії селищної ради 7 скл від 20.12.2018р  </t>
  </si>
  <si>
    <t>0219770</t>
  </si>
  <si>
    <t>0219700</t>
  </si>
  <si>
    <t>Інші субвенції з місевого бюджету</t>
  </si>
  <si>
    <t>0211010</t>
  </si>
  <si>
    <t>1010</t>
  </si>
  <si>
    <t>Надання дошкільної осівти</t>
  </si>
  <si>
    <t>0217000</t>
  </si>
  <si>
    <t>7000</t>
  </si>
  <si>
    <t>Економічна діяльність</t>
  </si>
  <si>
    <t>Новосанжарська ОТГ</t>
  </si>
  <si>
    <t>Економічна діяоьність</t>
  </si>
  <si>
    <t>Субенція з мсцевого  іншим місцевим  бюджетам на здійснення  програм та заходів за рахунок коштів  місцевих бюджетів</t>
  </si>
  <si>
    <t>0215000</t>
  </si>
  <si>
    <t>0215031</t>
  </si>
  <si>
    <t>5031</t>
  </si>
  <si>
    <t>Утримання та  навчально-тренувальна робота  комунальних  дитячо юнацьких спортивних шкіл</t>
  </si>
  <si>
    <t>0810</t>
  </si>
  <si>
    <t>5000</t>
  </si>
  <si>
    <t>Житлово-комунальне</t>
  </si>
  <si>
    <t>Фізична культура і спорт</t>
  </si>
  <si>
    <t>Реконструкція вуличного  освітлення по вул.Ювілейній</t>
  </si>
  <si>
    <t>0217362</t>
  </si>
  <si>
    <t>7362</t>
  </si>
  <si>
    <t>Виконання інвестиційних проектів в рамках формування інфраструктури об"єднаних територіальних громад (включаючи співфінансування)</t>
  </si>
  <si>
    <t>0217300</t>
  </si>
  <si>
    <t>7300</t>
  </si>
  <si>
    <t>Програма соціально-економічного, культурно- мистецького  розвитку та охорони навколишнього природного серидовища у Новосанжарській селищній раді на 2019 рік</t>
  </si>
  <si>
    <t>021150</t>
  </si>
  <si>
    <t>Організаційне,  інформаційно-аналітичне та матеріально- технічне забезпечення діяльності обласної ради районної радм районної у місті ради ( у разі її створення )  міської, селищної сільських рад</t>
  </si>
  <si>
    <t>Державне управління</t>
  </si>
  <si>
    <t>Програма розвитку  місцевого самоврядування  Новосанжарської селищної ради на 2019 рік</t>
  </si>
  <si>
    <t>Додаток № 2
до рішення  №     двадцять  другої ї сесії 7 скликання від 26.06.2019р "Про внесення змін до показників бюджету   об"єднаної селищної  територіальної громади на 2019 р"</t>
  </si>
  <si>
    <t>Субвенція з державного  бюджету місцевим бюджетам на здійснення заходів щодо соціально економічного розвитку  окремих територій</t>
  </si>
  <si>
    <t>Субвенція з державного бюджету місцевим бюджетам на формування інфраструктури об'єднаних територіальних громад</t>
  </si>
  <si>
    <t>УСЗН</t>
  </si>
  <si>
    <t>ЦСССМ</t>
  </si>
  <si>
    <t xml:space="preserve">           Додаток № 5
до рішення №     двадцять другої   сесії 7 скликання селищної ради від 26.06.2019 р "Про внесення змін до показників бюджету об'єднаної селищної територіальної громади на 2019 рік"</t>
  </si>
  <si>
    <t>Додаток №6
до рішення №    двадцять другої  сесії 7 скликання  Новосанжарської селищної ради  від 26.06.2019 р"Про внесення змін до показників бюджету об'єднаної селищної територіальної громади на 2019 "</t>
  </si>
  <si>
    <t>Реконструкція вуличного  освітлення по пров. Ювілейний</t>
  </si>
  <si>
    <t>Капітальний ремонт вуличного  водогону по пров.Ярмарковий 2</t>
  </si>
  <si>
    <t>Реконструкція вуличного освітлення по вул. Миру в с. Зачепилівка  Новосанжарського району  Полтавської області ( КТП -384)</t>
  </si>
  <si>
    <t xml:space="preserve">Придбання  триколісних грузових електровелосипедів </t>
  </si>
  <si>
    <t xml:space="preserve">Придбання бензоріза </t>
  </si>
  <si>
    <t>Придбання коси роторної</t>
  </si>
  <si>
    <t>Придбання відвалу</t>
  </si>
  <si>
    <t xml:space="preserve">Додаток №7
до рішення №    двадцять  другої  сесії 7 скликання Новосанжарської селищної ради від 26.06.2019 р "Про  зміни до показників бюджеу об'єднаної селищної територіальної громади на 2019 рік" </t>
  </si>
  <si>
    <t>0218330</t>
  </si>
  <si>
    <t>8330</t>
  </si>
  <si>
    <t>0216082</t>
  </si>
  <si>
    <t>6082</t>
  </si>
  <si>
    <t>Придбання житла  для окремих категорій населення відповідно до законодавства</t>
  </si>
  <si>
    <t>0610</t>
  </si>
  <si>
    <t>Придбання житла  для окрмих категорій населення  відповідно до законодавства</t>
  </si>
  <si>
    <t>0218000</t>
  </si>
  <si>
    <t>0218300</t>
  </si>
  <si>
    <t>8300</t>
  </si>
  <si>
    <t>8000</t>
  </si>
  <si>
    <t>0540</t>
  </si>
  <si>
    <t>Інша діяльність у сфері  екології та  охорони  природніх ресурсів</t>
  </si>
  <si>
    <t>Охорона навколішнього природного ередовища</t>
  </si>
  <si>
    <t xml:space="preserve">Інша діяльність </t>
  </si>
  <si>
    <t xml:space="preserve">           Додаток № 3
до рішення №     двадцять другої   сесії 7 скликання селищної ради від 26.06.2019 р "Про внесення змін до показників бюджету об'єднаної селищної територіальної громади на 2019 рік"</t>
  </si>
  <si>
    <t>Придбання житла для окремих категорій населення</t>
  </si>
  <si>
    <t>Реконструкція вуличного освітленн  пров.Пушкіна</t>
  </si>
  <si>
    <t>0211020</t>
  </si>
  <si>
    <t>0921</t>
  </si>
  <si>
    <t>1020</t>
  </si>
  <si>
    <t>0219100</t>
  </si>
  <si>
    <t>0219130</t>
  </si>
  <si>
    <t>0219300</t>
  </si>
  <si>
    <t>0219330</t>
  </si>
  <si>
    <t>0219350</t>
  </si>
  <si>
    <t>Дотації з місцевого бюджету іншим бюджетам</t>
  </si>
  <si>
    <t>Субенція з місцевого бюджету на забезпечення якісної , сучасної та доступно загальної середньої освіти "Нова 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</si>
  <si>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субвенцції з державного бюджету</t>
  </si>
  <si>
    <t>0219310</t>
  </si>
  <si>
    <t>Субвенця з  місцевого бюджету на здійснення переданих видатків у сфері  освіти за рахунок коштів освітньої субвенції</t>
  </si>
  <si>
    <t>Субвенція з місцевого бюджету іншим місцевим  бюджетам на здійснкення програм у галузі освіти за рахунок  субвенції з державного бюджету</t>
  </si>
  <si>
    <t>Дотація з місцевого бюджету на здійснкення переданих з державного бюджету видатків з утримання закладів освіти та охорони здоров,яза рахунок  відповідної додаткової дотації з державного бюджету</t>
  </si>
  <si>
    <t>Надання загальної середньої освіти загальноосвітніими навчальними закладами  ( в тч школою-дитячим садком, інтернатом при школі  спеціалІзоаними  школами, лІцеями, гімназіями, колегіумами</t>
  </si>
  <si>
    <t>Капітальні  видатки</t>
  </si>
  <si>
    <t>Опорний заклад Новосанжарська загальноосвітня школа 1-111 ст</t>
  </si>
  <si>
    <t>Зачепилівська загальноосвітня школа 1-11 ст ім.Б.Олійника</t>
  </si>
  <si>
    <t>спеціального фонду на</t>
  </si>
  <si>
    <t>Новосанжарська ЦБС</t>
  </si>
  <si>
    <t>Інші субвенції місцевим бюджетам</t>
  </si>
  <si>
    <t>Інші субвенції з місцевого бюджету</t>
  </si>
  <si>
    <t>Субвенції з місевого бюджету іншим  місцевим бюджетам на здійснення програм та заходів за рахунок  коштів місцевих бюджетів</t>
  </si>
  <si>
    <t>Надання загальної середньої освіти загальноосвітніими навчальними закладами  ( в тч школою-дитячим садком, інтернатом при школі  спеціалзоаними  школами, лфцеями, гімназіями, колегіумами</t>
  </si>
  <si>
    <t>Дотація з місцевого бюджету на здійснкення переданих з державного бюджету видатків з утримання закладів освіти та охорони здоров,яза рахунок  відповідної додаткової дотації з державного бюджету  Опрний заклад Новосанжарська загальноосвітня школа 1-111 ст</t>
  </si>
  <si>
    <t>в т.ч</t>
  </si>
  <si>
    <t>в інклюзивних та спеціальних класах  закладів загальної середньої освіти ( 2620 видатки споживання )</t>
  </si>
  <si>
    <t>в інклюзивних та спеціальних класах закладів  загальної середньої освіти (3220 видатки  розвитку)</t>
  </si>
  <si>
    <t>в т.ч.</t>
  </si>
  <si>
    <t>Закупівля сучасних меблів для початкових класів нової української школи 3220 ( видати розвитку)</t>
  </si>
  <si>
    <t>підготовка  тренерів-, супервізорів, прповедення супервізії,  підвищення кваліфікації педагогічних працівників 2620( видатки споживання )</t>
  </si>
  <si>
    <t>Зачепилівська загальноосвітня школа 1-11 ст ім. Б.Олійника</t>
  </si>
  <si>
    <t xml:space="preserve"> Затверджена рішенням № 10 17 сесії селищної ради 7 скл від 20.12.2018р  </t>
  </si>
  <si>
    <t>Підписка періодичних видань Новосанжарська ЦБС</t>
  </si>
  <si>
    <t>0213104</t>
  </si>
  <si>
    <t>3104</t>
  </si>
  <si>
    <t>Забезпечення  соціальними послугами  за місцем проживання громадян які не здатні  до  самообслуговування у зв,язку з похилим віком, хворобою, інвалідністю</t>
  </si>
  <si>
    <t>Надання соціальних та реабілітаційних послуг щромадянам похилого віку особам з інвалідніситю дітям з інвалідністю в установах соціального обслуговванн</t>
  </si>
  <si>
    <t>Програма соціального  захисту осіб з особливими потребами, ветеранів,  пенсіонерів всіх рівнів,та учасників антитерористичної операції в Новосанжарській селищній раді на 2019 рік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</si>
</sst>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\ &quot;₽&quot;"/>
    <numFmt numFmtId="210" formatCode="_-* #,##0.0\ &quot;₽&quot;_-;\-* #,##0.0\ &quot;₽&quot;_-;_-* &quot;-&quot;?\ &quot;₽&quot;_-;_-@_-"/>
    <numFmt numFmtId="211" formatCode="#,##0.00\ &quot;₽&quot;"/>
    <numFmt numFmtId="212" formatCode="0.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5" fillId="0" borderId="0">
      <alignment/>
      <protection/>
    </xf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10" fillId="7" borderId="1" applyNumberFormat="0" applyAlignment="0" applyProtection="0"/>
    <xf numFmtId="0" fontId="11" fillId="44" borderId="2" applyNumberFormat="0" applyAlignment="0" applyProtection="0"/>
    <xf numFmtId="0" fontId="18" fillId="44" borderId="1" applyNumberFormat="0" applyAlignment="0" applyProtection="0"/>
    <xf numFmtId="0" fontId="2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>
      <alignment vertical="top"/>
      <protection/>
    </xf>
    <xf numFmtId="0" fontId="15" fillId="0" borderId="6" applyNumberFormat="0" applyFill="0" applyAlignment="0" applyProtection="0"/>
    <xf numFmtId="0" fontId="13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59" fillId="47" borderId="8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9" fillId="3" borderId="0" applyNumberFormat="0" applyBorder="0" applyAlignment="0" applyProtection="0"/>
    <xf numFmtId="0" fontId="6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2" fillId="47" borderId="12" applyNumberFormat="0" applyAlignment="0" applyProtection="0"/>
    <xf numFmtId="0" fontId="21" fillId="0" borderId="13" applyNumberFormat="0" applyFill="0" applyAlignment="0" applyProtection="0"/>
    <xf numFmtId="0" fontId="63" fillId="51" borderId="0" applyNumberFormat="0" applyBorder="0" applyAlignment="0" applyProtection="0"/>
    <xf numFmtId="0" fontId="24" fillId="0" borderId="0">
      <alignment/>
      <protection/>
    </xf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92" fontId="41" fillId="0" borderId="14" xfId="0" applyNumberFormat="1" applyFont="1" applyFill="1" applyBorder="1" applyAlignment="1" applyProtection="1">
      <alignment horizontal="right" vertical="top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192" fontId="37" fillId="0" borderId="14" xfId="93" applyNumberFormat="1" applyFont="1" applyBorder="1" applyAlignment="1">
      <alignment vertical="center"/>
      <protection/>
    </xf>
    <xf numFmtId="192" fontId="37" fillId="0" borderId="14" xfId="93" applyNumberFormat="1" applyFont="1" applyBorder="1">
      <alignment vertical="top"/>
      <protection/>
    </xf>
    <xf numFmtId="0" fontId="32" fillId="0" borderId="14" xfId="0" applyFont="1" applyBorder="1" applyAlignment="1">
      <alignment horizontal="center" vertical="center" wrapText="1"/>
    </xf>
    <xf numFmtId="192" fontId="38" fillId="0" borderId="14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1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9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1" fillId="52" borderId="14" xfId="0" applyNumberFormat="1" applyFont="1" applyFill="1" applyBorder="1" applyAlignment="1">
      <alignment horizontal="center" vertical="center" wrapText="1"/>
    </xf>
    <xf numFmtId="0" fontId="31" fillId="52" borderId="14" xfId="0" applyFont="1" applyFill="1" applyBorder="1" applyAlignment="1">
      <alignment horizontal="justify" vertical="center" wrapText="1"/>
    </xf>
    <xf numFmtId="0" fontId="0" fillId="52" borderId="0" xfId="0" applyFont="1" applyFill="1" applyAlignment="1">
      <alignment vertical="center"/>
    </xf>
    <xf numFmtId="49" fontId="32" fillId="52" borderId="14" xfId="0" applyNumberFormat="1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vertical="center" wrapText="1"/>
    </xf>
    <xf numFmtId="0" fontId="31" fillId="52" borderId="14" xfId="0" applyFont="1" applyFill="1" applyBorder="1" applyAlignment="1">
      <alignment horizontal="center" vertical="center" wrapText="1"/>
    </xf>
    <xf numFmtId="192" fontId="38" fillId="52" borderId="14" xfId="93" applyNumberFormat="1" applyFont="1" applyFill="1" applyBorder="1">
      <alignment vertical="top"/>
      <protection/>
    </xf>
    <xf numFmtId="0" fontId="32" fillId="52" borderId="14" xfId="0" applyFont="1" applyFill="1" applyBorder="1" applyAlignment="1">
      <alignment horizontal="center" vertical="center" wrapText="1"/>
    </xf>
    <xf numFmtId="0" fontId="31" fillId="52" borderId="14" xfId="0" applyFont="1" applyFill="1" applyBorder="1" applyAlignment="1">
      <alignment vertical="center" wrapText="1"/>
    </xf>
    <xf numFmtId="0" fontId="42" fillId="52" borderId="14" xfId="0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/>
      <protection/>
    </xf>
    <xf numFmtId="0" fontId="0" fillId="0" borderId="14" xfId="0" applyFont="1" applyBorder="1" applyAlignment="1">
      <alignment wrapText="1"/>
    </xf>
    <xf numFmtId="3" fontId="37" fillId="0" borderId="14" xfId="93" applyNumberFormat="1" applyFont="1" applyBorder="1" applyAlignment="1">
      <alignment vertical="center"/>
      <protection/>
    </xf>
    <xf numFmtId="3" fontId="37" fillId="0" borderId="14" xfId="93" applyNumberFormat="1" applyFont="1" applyBorder="1">
      <alignment vertical="top"/>
      <protection/>
    </xf>
    <xf numFmtId="0" fontId="31" fillId="0" borderId="0" xfId="0" applyNumberFormat="1" applyFont="1" applyFill="1" applyAlignment="1" applyProtection="1">
      <alignment/>
      <protection/>
    </xf>
    <xf numFmtId="0" fontId="6" fillId="52" borderId="14" xfId="0" applyFont="1" applyFill="1" applyBorder="1" applyAlignment="1">
      <alignment vertical="center" wrapText="1"/>
    </xf>
    <xf numFmtId="49" fontId="41" fillId="52" borderId="14" xfId="0" applyNumberFormat="1" applyFont="1" applyFill="1" applyBorder="1" applyAlignment="1">
      <alignment horizontal="center" vertical="center" wrapText="1"/>
    </xf>
    <xf numFmtId="0" fontId="41" fillId="52" borderId="14" xfId="0" applyFont="1" applyFill="1" applyBorder="1" applyAlignment="1">
      <alignment horizontal="center" vertical="center" wrapText="1"/>
    </xf>
    <xf numFmtId="0" fontId="41" fillId="52" borderId="14" xfId="0" applyFont="1" applyFill="1" applyBorder="1" applyAlignment="1">
      <alignment horizontal="justify" vertical="center" wrapText="1"/>
    </xf>
    <xf numFmtId="192" fontId="39" fillId="52" borderId="14" xfId="93" applyNumberFormat="1" applyFont="1" applyFill="1" applyBorder="1">
      <alignment vertical="top"/>
      <protection/>
    </xf>
    <xf numFmtId="49" fontId="42" fillId="52" borderId="14" xfId="0" applyNumberFormat="1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center" vertical="center" wrapText="1"/>
    </xf>
    <xf numFmtId="0" fontId="41" fillId="52" borderId="14" xfId="0" applyFont="1" applyFill="1" applyBorder="1" applyAlignment="1">
      <alignment vertical="center" wrapText="1"/>
    </xf>
    <xf numFmtId="3" fontId="39" fillId="0" borderId="14" xfId="93" applyNumberFormat="1" applyFont="1" applyBorder="1">
      <alignment vertical="top"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32" fillId="52" borderId="20" xfId="0" applyNumberFormat="1" applyFont="1" applyFill="1" applyBorder="1" applyAlignment="1" applyProtection="1">
      <alignment horizontal="left" vertical="top"/>
      <protection/>
    </xf>
    <xf numFmtId="0" fontId="31" fillId="52" borderId="21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0" fillId="52" borderId="14" xfId="0" applyFont="1" applyFill="1" applyBorder="1" applyAlignment="1">
      <alignment wrapText="1"/>
    </xf>
    <xf numFmtId="3" fontId="37" fillId="52" borderId="14" xfId="93" applyNumberFormat="1" applyFont="1" applyFill="1" applyBorder="1" applyAlignment="1">
      <alignment vertical="center"/>
      <protection/>
    </xf>
    <xf numFmtId="3" fontId="37" fillId="52" borderId="14" xfId="93" applyNumberFormat="1" applyFont="1" applyFill="1" applyBorder="1">
      <alignment vertical="top"/>
      <protection/>
    </xf>
    <xf numFmtId="192" fontId="34" fillId="52" borderId="14" xfId="0" applyNumberFormat="1" applyFont="1" applyFill="1" applyBorder="1" applyAlignment="1">
      <alignment vertical="justify"/>
    </xf>
    <xf numFmtId="3" fontId="37" fillId="52" borderId="14" xfId="0" applyNumberFormat="1" applyFont="1" applyFill="1" applyBorder="1" applyAlignment="1">
      <alignment vertical="justify"/>
    </xf>
    <xf numFmtId="0" fontId="0" fillId="52" borderId="14" xfId="0" applyFont="1" applyFill="1" applyBorder="1" applyAlignment="1">
      <alignment vertical="center" wrapText="1"/>
    </xf>
    <xf numFmtId="0" fontId="22" fillId="52" borderId="14" xfId="0" applyFont="1" applyFill="1" applyBorder="1" applyAlignment="1">
      <alignment vertical="center" wrapText="1"/>
    </xf>
    <xf numFmtId="0" fontId="22" fillId="52" borderId="14" xfId="0" applyFont="1" applyFill="1" applyBorder="1" applyAlignment="1">
      <alignment horizontal="justify" vertical="center" wrapText="1"/>
    </xf>
    <xf numFmtId="0" fontId="45" fillId="52" borderId="14" xfId="0" applyFont="1" applyFill="1" applyBorder="1" applyAlignment="1">
      <alignment horizontal="justify" vertical="center" wrapText="1"/>
    </xf>
    <xf numFmtId="1" fontId="36" fillId="52" borderId="14" xfId="93" applyNumberFormat="1" applyFont="1" applyFill="1" applyBorder="1" applyAlignment="1">
      <alignment vertical="center"/>
      <protection/>
    </xf>
    <xf numFmtId="1" fontId="36" fillId="52" borderId="14" xfId="93" applyNumberFormat="1" applyFont="1" applyFill="1" applyBorder="1" applyAlignment="1">
      <alignment horizontal="center" vertical="center"/>
      <protection/>
    </xf>
    <xf numFmtId="1" fontId="33" fillId="52" borderId="14" xfId="93" applyNumberFormat="1" applyFont="1" applyFill="1" applyBorder="1" applyAlignment="1">
      <alignment vertical="center"/>
      <protection/>
    </xf>
    <xf numFmtId="1" fontId="36" fillId="52" borderId="14" xfId="93" applyNumberFormat="1" applyFont="1" applyFill="1" applyBorder="1">
      <alignment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6" fillId="52" borderId="14" xfId="0" applyNumberFormat="1" applyFont="1" applyFill="1" applyBorder="1" applyAlignment="1" applyProtection="1">
      <alignment horizontal="center" vertical="center" wrapText="1"/>
      <protection/>
    </xf>
    <xf numFmtId="0" fontId="4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22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192" fontId="34" fillId="0" borderId="14" xfId="0" applyNumberFormat="1" applyFont="1" applyBorder="1" applyAlignment="1">
      <alignment horizontal="center" vertical="justify"/>
    </xf>
    <xf numFmtId="3" fontId="37" fillId="0" borderId="14" xfId="0" applyNumberFormat="1" applyFont="1" applyBorder="1" applyAlignment="1">
      <alignment horizontal="center" vertical="justify"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49" fontId="22" fillId="52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8" fillId="52" borderId="14" xfId="93" applyNumberFormat="1" applyFont="1" applyFill="1" applyBorder="1" applyAlignment="1">
      <alignment horizontal="center" vertical="center"/>
      <protection/>
    </xf>
    <xf numFmtId="1" fontId="39" fillId="52" borderId="14" xfId="93" applyNumberFormat="1" applyFont="1" applyFill="1" applyBorder="1" applyAlignment="1">
      <alignment horizontal="center" vertic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3" fontId="31" fillId="0" borderId="16" xfId="0" applyNumberFormat="1" applyFont="1" applyBorder="1" applyAlignment="1">
      <alignment vertical="center" wrapText="1"/>
    </xf>
    <xf numFmtId="3" fontId="45" fillId="52" borderId="14" xfId="0" applyNumberFormat="1" applyFont="1" applyFill="1" applyBorder="1" applyAlignment="1">
      <alignment vertical="center" wrapText="1"/>
    </xf>
    <xf numFmtId="192" fontId="38" fillId="0" borderId="14" xfId="93" applyNumberFormat="1" applyFont="1" applyBorder="1" applyAlignment="1">
      <alignment vertical="top"/>
      <protection/>
    </xf>
    <xf numFmtId="3" fontId="37" fillId="0" borderId="14" xfId="93" applyNumberFormat="1" applyFont="1" applyBorder="1" applyAlignment="1">
      <alignment vertical="top"/>
      <protection/>
    </xf>
    <xf numFmtId="3" fontId="37" fillId="52" borderId="14" xfId="93" applyNumberFormat="1" applyFont="1" applyFill="1" applyBorder="1" applyAlignment="1">
      <alignment vertical="top"/>
      <protection/>
    </xf>
    <xf numFmtId="192" fontId="38" fillId="0" borderId="14" xfId="93" applyNumberFormat="1" applyFont="1" applyBorder="1" applyAlignment="1">
      <alignment vertical="top" wrapText="1"/>
      <protection/>
    </xf>
    <xf numFmtId="1" fontId="38" fillId="52" borderId="14" xfId="93" applyNumberFormat="1" applyFont="1" applyFill="1" applyBorder="1" applyAlignment="1">
      <alignment horizontal="center"/>
      <protection/>
    </xf>
    <xf numFmtId="49" fontId="0" fillId="52" borderId="14" xfId="0" applyNumberFormat="1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horizontal="center" vertical="center" wrapText="1"/>
    </xf>
    <xf numFmtId="192" fontId="39" fillId="0" borderId="14" xfId="93" applyNumberFormat="1" applyFont="1" applyBorder="1">
      <alignment vertical="top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8" fillId="52" borderId="22" xfId="93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192" fontId="41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3" fontId="36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center" vertical="center"/>
      <protection/>
    </xf>
    <xf numFmtId="0" fontId="32" fillId="52" borderId="14" xfId="0" applyNumberFormat="1" applyFont="1" applyFill="1" applyBorder="1" applyAlignment="1" applyProtection="1">
      <alignment horizontal="center" vertical="center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22" xfId="0" applyNumberFormat="1" applyFont="1" applyFill="1" applyBorder="1" applyAlignment="1" applyProtection="1">
      <alignment horizontal="center" vertical="center" wrapText="1"/>
      <protection/>
    </xf>
    <xf numFmtId="192" fontId="33" fillId="0" borderId="14" xfId="0" applyNumberFormat="1" applyFont="1" applyBorder="1" applyAlignment="1">
      <alignment horizontal="center" vertical="center" wrapText="1"/>
    </xf>
    <xf numFmtId="3" fontId="38" fillId="0" borderId="14" xfId="93" applyNumberFormat="1" applyFont="1" applyBorder="1">
      <alignment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195" fontId="22" fillId="0" borderId="14" xfId="0" applyNumberFormat="1" applyFont="1" applyBorder="1" applyAlignment="1">
      <alignment horizontal="center" vertical="center" wrapText="1"/>
    </xf>
    <xf numFmtId="195" fontId="37" fillId="0" borderId="14" xfId="93" applyNumberFormat="1" applyFont="1" applyBorder="1" applyAlignment="1">
      <alignment horizontal="center" vertical="center"/>
      <protection/>
    </xf>
    <xf numFmtId="195" fontId="38" fillId="0" borderId="14" xfId="93" applyNumberFormat="1" applyFont="1" applyBorder="1" applyAlignment="1">
      <alignment horizontal="center" vertical="center"/>
      <protection/>
    </xf>
    <xf numFmtId="195" fontId="37" fillId="52" borderId="14" xfId="93" applyNumberFormat="1" applyFont="1" applyFill="1" applyBorder="1" applyAlignment="1">
      <alignment horizontal="center" vertical="center"/>
      <protection/>
    </xf>
    <xf numFmtId="195" fontId="0" fillId="52" borderId="14" xfId="0" applyNumberFormat="1" applyFont="1" applyFill="1" applyBorder="1" applyAlignment="1">
      <alignment horizontal="center" vertical="center" wrapText="1"/>
    </xf>
    <xf numFmtId="195" fontId="37" fillId="52" borderId="14" xfId="0" applyNumberFormat="1" applyFont="1" applyFill="1" applyBorder="1" applyAlignment="1">
      <alignment horizontal="center" vertical="center"/>
    </xf>
    <xf numFmtId="195" fontId="38" fillId="52" borderId="14" xfId="93" applyNumberFormat="1" applyFont="1" applyFill="1" applyBorder="1" applyAlignment="1">
      <alignment horizontal="center"/>
      <protection/>
    </xf>
    <xf numFmtId="195" fontId="38" fillId="52" borderId="22" xfId="93" applyNumberFormat="1" applyFont="1" applyFill="1" applyBorder="1" applyAlignment="1">
      <alignment horizontal="center"/>
      <protection/>
    </xf>
    <xf numFmtId="195" fontId="36" fillId="52" borderId="14" xfId="93" applyNumberFormat="1" applyFont="1" applyFill="1" applyBorder="1" applyAlignment="1">
      <alignment vertical="center"/>
      <protection/>
    </xf>
    <xf numFmtId="195" fontId="36" fillId="52" borderId="14" xfId="93" applyNumberFormat="1" applyFont="1" applyFill="1" applyBorder="1" applyAlignment="1">
      <alignment horizontal="center" vertical="center"/>
      <protection/>
    </xf>
    <xf numFmtId="195" fontId="33" fillId="52" borderId="14" xfId="93" applyNumberFormat="1" applyFont="1" applyFill="1" applyBorder="1" applyAlignment="1">
      <alignment vertical="center"/>
      <protection/>
    </xf>
    <xf numFmtId="195" fontId="36" fillId="52" borderId="14" xfId="93" applyNumberFormat="1" applyFont="1" applyFill="1" applyBorder="1">
      <alignment vertical="top"/>
      <protection/>
    </xf>
    <xf numFmtId="195" fontId="33" fillId="52" borderId="14" xfId="93" applyNumberFormat="1" applyFont="1" applyFill="1" applyBorder="1">
      <alignment vertical="top"/>
      <protection/>
    </xf>
    <xf numFmtId="195" fontId="36" fillId="52" borderId="14" xfId="93" applyNumberFormat="1" applyFont="1" applyFill="1" applyBorder="1" applyAlignment="1">
      <alignment horizontal="center" vertical="top"/>
      <protection/>
    </xf>
    <xf numFmtId="195" fontId="33" fillId="52" borderId="14" xfId="93" applyNumberFormat="1" applyFont="1" applyFill="1" applyBorder="1" applyAlignment="1">
      <alignment horizontal="center" vertical="center"/>
      <protection/>
    </xf>
    <xf numFmtId="192" fontId="37" fillId="0" borderId="14" xfId="0" applyNumberFormat="1" applyFont="1" applyBorder="1" applyAlignment="1">
      <alignment vertical="justify"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95" fontId="33" fillId="52" borderId="14" xfId="93" applyNumberFormat="1" applyFont="1" applyFill="1" applyBorder="1" applyAlignment="1">
      <alignment horizontal="center" vertical="top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5" fillId="52" borderId="14" xfId="0" applyFont="1" applyFill="1" applyBorder="1" applyAlignment="1">
      <alignment horizontal="justify" vertical="center" wrapText="1"/>
    </xf>
    <xf numFmtId="192" fontId="46" fillId="0" borderId="14" xfId="93" applyNumberFormat="1" applyFont="1" applyBorder="1">
      <alignment vertical="top"/>
      <protection/>
    </xf>
    <xf numFmtId="0" fontId="0" fillId="0" borderId="14" xfId="0" applyFont="1" applyBorder="1" applyAlignment="1">
      <alignment horizontal="center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2" fontId="37" fillId="52" borderId="14" xfId="0" applyNumberFormat="1" applyFont="1" applyFill="1" applyBorder="1" applyAlignment="1">
      <alignment horizontal="center" vertical="center"/>
    </xf>
    <xf numFmtId="195" fontId="36" fillId="52" borderId="0" xfId="93" applyNumberFormat="1" applyFont="1" applyFill="1" applyBorder="1">
      <alignment vertical="top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1" fontId="39" fillId="52" borderId="22" xfId="93" applyNumberFormat="1" applyFont="1" applyFill="1" applyBorder="1" applyAlignment="1">
      <alignment horizontal="center" vertical="center"/>
      <protection/>
    </xf>
    <xf numFmtId="0" fontId="0" fillId="52" borderId="26" xfId="0" applyNumberFormat="1" applyFont="1" applyFill="1" applyBorder="1" applyAlignment="1" applyProtection="1">
      <alignment horizontal="center" vertical="center" wrapText="1"/>
      <protection/>
    </xf>
    <xf numFmtId="0" fontId="0" fillId="52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52" borderId="29" xfId="0" applyNumberFormat="1" applyFont="1" applyFill="1" applyBorder="1" applyAlignment="1" applyProtection="1">
      <alignment horizontal="center" vertical="center" wrapText="1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3" fontId="38" fillId="0" borderId="14" xfId="93" applyNumberFormat="1" applyFont="1" applyBorder="1" applyAlignment="1">
      <alignment horizontal="center" vertical="center"/>
      <protection/>
    </xf>
    <xf numFmtId="195" fontId="0" fillId="0" borderId="14" xfId="0" applyNumberFormat="1" applyFont="1" applyBorder="1" applyAlignment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15" xfId="0" applyNumberFormat="1" applyFont="1" applyFill="1" applyBorder="1" applyAlignment="1" applyProtection="1">
      <alignment horizontal="center" vertical="center"/>
      <protection/>
    </xf>
    <xf numFmtId="0" fontId="31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6" fillId="52" borderId="22" xfId="0" applyNumberFormat="1" applyFont="1" applyFill="1" applyBorder="1" applyAlignment="1" applyProtection="1">
      <alignment horizontal="center" vertical="center" wrapText="1"/>
      <protection/>
    </xf>
    <xf numFmtId="0" fontId="6" fillId="52" borderId="33" xfId="0" applyNumberFormat="1" applyFont="1" applyFill="1" applyBorder="1" applyAlignment="1" applyProtection="1">
      <alignment horizontal="center" vertical="center" wrapText="1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0" fontId="44" fillId="52" borderId="22" xfId="0" applyNumberFormat="1" applyFont="1" applyFill="1" applyBorder="1" applyAlignment="1" applyProtection="1">
      <alignment horizontal="center" vertical="center" wrapText="1"/>
      <protection/>
    </xf>
    <xf numFmtId="0" fontId="44" fillId="52" borderId="33" xfId="0" applyNumberFormat="1" applyFont="1" applyFill="1" applyBorder="1" applyAlignment="1" applyProtection="1">
      <alignment horizontal="center" vertical="center" wrapText="1"/>
      <protection/>
    </xf>
    <xf numFmtId="0" fontId="44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4" fillId="52" borderId="33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33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52" borderId="33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31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52" borderId="38" xfId="0" applyNumberFormat="1" applyFont="1" applyFill="1" applyBorder="1" applyAlignment="1" applyProtection="1">
      <alignment horizontal="center" vertical="center" wrapText="1"/>
      <protection/>
    </xf>
    <xf numFmtId="0" fontId="0" fillId="52" borderId="37" xfId="0" applyNumberFormat="1" applyFont="1" applyFill="1" applyBorder="1" applyAlignment="1" applyProtection="1">
      <alignment horizontal="center" vertical="center" wrapText="1"/>
      <protection/>
    </xf>
    <xf numFmtId="0" fontId="6" fillId="52" borderId="35" xfId="0" applyNumberFormat="1" applyFont="1" applyFill="1" applyBorder="1" applyAlignment="1" applyProtection="1">
      <alignment horizontal="center" vertical="center" wrapText="1"/>
      <protection/>
    </xf>
    <xf numFmtId="0" fontId="6" fillId="52" borderId="26" xfId="0" applyNumberFormat="1" applyFont="1" applyFill="1" applyBorder="1" applyAlignment="1" applyProtection="1">
      <alignment horizontal="center" vertical="center" wrapText="1"/>
      <protection/>
    </xf>
    <xf numFmtId="0" fontId="6" fillId="52" borderId="29" xfId="0" applyNumberFormat="1" applyFont="1" applyFill="1" applyBorder="1" applyAlignment="1" applyProtection="1">
      <alignment horizontal="center" vertical="center" wrapText="1"/>
      <protection/>
    </xf>
    <xf numFmtId="0" fontId="6" fillId="52" borderId="39" xfId="0" applyNumberFormat="1" applyFont="1" applyFill="1" applyBorder="1" applyAlignment="1" applyProtection="1">
      <alignment horizontal="center" vertical="center" wrapText="1"/>
      <protection/>
    </xf>
    <xf numFmtId="0" fontId="0" fillId="52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52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52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52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 wrapText="1"/>
    </xf>
    <xf numFmtId="0" fontId="0" fillId="52" borderId="29" xfId="0" applyNumberFormat="1" applyFont="1" applyFill="1" applyBorder="1" applyAlignment="1" applyProtection="1">
      <alignment horizontal="center" vertical="center" wrapText="1"/>
      <protection/>
    </xf>
    <xf numFmtId="0" fontId="0" fillId="52" borderId="46" xfId="0" applyNumberFormat="1" applyFont="1" applyFill="1" applyBorder="1" applyAlignment="1" applyProtection="1">
      <alignment horizontal="center" vertical="center" wrapText="1"/>
      <protection/>
    </xf>
    <xf numFmtId="0" fontId="0" fillId="52" borderId="47" xfId="0" applyNumberFormat="1" applyFont="1" applyFill="1" applyBorder="1" applyAlignment="1" applyProtection="1">
      <alignment horizontal="center" vertical="center" wrapText="1"/>
      <protection/>
    </xf>
    <xf numFmtId="0" fontId="0" fillId="52" borderId="48" xfId="0" applyNumberFormat="1" applyFont="1" applyFill="1" applyBorder="1" applyAlignment="1" applyProtection="1">
      <alignment horizontal="center" vertical="center" wrapText="1"/>
      <protection/>
    </xf>
    <xf numFmtId="0" fontId="0" fillId="52" borderId="49" xfId="0" applyNumberFormat="1" applyFont="1" applyFill="1" applyBorder="1" applyAlignment="1" applyProtection="1">
      <alignment horizontal="center" vertical="center" wrapText="1"/>
      <protection/>
    </xf>
    <xf numFmtId="0" fontId="0" fillId="52" borderId="28" xfId="0" applyNumberFormat="1" applyFont="1" applyFill="1" applyBorder="1" applyAlignment="1" applyProtection="1">
      <alignment horizontal="center" vertical="center" wrapText="1"/>
      <protection/>
    </xf>
    <xf numFmtId="0" fontId="0" fillId="52" borderId="50" xfId="0" applyNumberFormat="1" applyFont="1" applyFill="1" applyBorder="1" applyAlignment="1" applyProtection="1">
      <alignment horizontal="center" vertical="center" wrapText="1"/>
      <protection/>
    </xf>
    <xf numFmtId="1" fontId="38" fillId="52" borderId="20" xfId="93" applyNumberFormat="1" applyFont="1" applyFill="1" applyBorder="1" applyAlignment="1">
      <alignment horizontal="center"/>
      <protection/>
    </xf>
    <xf numFmtId="1" fontId="38" fillId="52" borderId="24" xfId="93" applyNumberFormat="1" applyFont="1" applyFill="1" applyBorder="1" applyAlignment="1">
      <alignment horizontal="center"/>
      <protection/>
    </xf>
    <xf numFmtId="0" fontId="0" fillId="0" borderId="35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" fontId="38" fillId="52" borderId="53" xfId="93" applyNumberFormat="1" applyFont="1" applyFill="1" applyBorder="1" applyAlignment="1">
      <alignment horizontal="center" vertical="center"/>
      <protection/>
    </xf>
    <xf numFmtId="1" fontId="38" fillId="52" borderId="47" xfId="93" applyNumberFormat="1" applyFont="1" applyFill="1" applyBorder="1" applyAlignment="1">
      <alignment horizontal="center" vertical="center"/>
      <protection/>
    </xf>
    <xf numFmtId="1" fontId="38" fillId="52" borderId="54" xfId="93" applyNumberFormat="1" applyFont="1" applyFill="1" applyBorder="1" applyAlignment="1">
      <alignment horizontal="center" vertical="center"/>
      <protection/>
    </xf>
    <xf numFmtId="1" fontId="38" fillId="52" borderId="18" xfId="93" applyNumberFormat="1" applyFont="1" applyFill="1" applyBorder="1" applyAlignment="1">
      <alignment horizontal="center" vertical="center"/>
      <protection/>
    </xf>
    <xf numFmtId="1" fontId="38" fillId="52" borderId="0" xfId="93" applyNumberFormat="1" applyFont="1" applyFill="1" applyBorder="1" applyAlignment="1">
      <alignment horizontal="center" vertical="center"/>
      <protection/>
    </xf>
    <xf numFmtId="1" fontId="38" fillId="52" borderId="55" xfId="93" applyNumberFormat="1" applyFont="1" applyFill="1" applyBorder="1" applyAlignment="1">
      <alignment horizontal="center" vertical="center"/>
      <protection/>
    </xf>
    <xf numFmtId="1" fontId="38" fillId="52" borderId="19" xfId="93" applyNumberFormat="1" applyFont="1" applyFill="1" applyBorder="1" applyAlignment="1">
      <alignment horizontal="center" vertical="center"/>
      <protection/>
    </xf>
    <xf numFmtId="1" fontId="38" fillId="52" borderId="15" xfId="93" applyNumberFormat="1" applyFont="1" applyFill="1" applyBorder="1" applyAlignment="1">
      <alignment horizontal="center" vertical="center"/>
      <protection/>
    </xf>
    <xf numFmtId="1" fontId="38" fillId="52" borderId="32" xfId="9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52" borderId="57" xfId="0" applyNumberFormat="1" applyFont="1" applyFill="1" applyBorder="1" applyAlignment="1" applyProtection="1">
      <alignment horizontal="center" vertical="center" wrapText="1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0" fillId="52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52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52" borderId="59" xfId="0" applyNumberFormat="1" applyFont="1" applyFill="1" applyBorder="1" applyAlignment="1" applyProtection="1">
      <alignment horizontal="center" vertical="center" wrapText="1"/>
      <protection/>
    </xf>
    <xf numFmtId="0" fontId="0" fillId="52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49" fontId="32" fillId="52" borderId="22" xfId="0" applyNumberFormat="1" applyFont="1" applyFill="1" applyBorder="1" applyAlignment="1">
      <alignment horizontal="center" vertical="center" wrapText="1"/>
    </xf>
    <xf numFmtId="49" fontId="32" fillId="52" borderId="16" xfId="0" applyNumberFormat="1" applyFont="1" applyFill="1" applyBorder="1" applyAlignment="1">
      <alignment horizontal="center" vertical="center" wrapText="1"/>
    </xf>
    <xf numFmtId="0" fontId="32" fillId="52" borderId="22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F20" sqref="F20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6" width="16.33203125" style="3" customWidth="1"/>
    <col min="7" max="12" width="9.16015625" style="3" customWidth="1"/>
    <col min="13" max="16384" width="9.16015625" style="4" customWidth="1"/>
  </cols>
  <sheetData>
    <row r="1" spans="1:12" s="22" customFormat="1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3:13" ht="78.75" customHeight="1">
      <c r="C3" s="216" t="s">
        <v>168</v>
      </c>
      <c r="D3" s="216"/>
      <c r="E3" s="216"/>
      <c r="F3" s="216"/>
      <c r="M3" s="3"/>
    </row>
    <row r="4" spans="1:6" ht="36" customHeight="1">
      <c r="A4" s="218" t="s">
        <v>127</v>
      </c>
      <c r="B4" s="218"/>
      <c r="C4" s="218"/>
      <c r="D4" s="218"/>
      <c r="E4" s="218"/>
      <c r="F4" s="218"/>
    </row>
    <row r="5" spans="1:6" ht="12.75" customHeight="1">
      <c r="A5" s="215"/>
      <c r="B5" s="215"/>
      <c r="C5" s="215"/>
      <c r="D5" s="215"/>
      <c r="E5" s="215"/>
      <c r="F5" s="24" t="s">
        <v>26</v>
      </c>
    </row>
    <row r="6" spans="1:12" s="14" customFormat="1" ht="24.75" customHeight="1">
      <c r="A6" s="217" t="s">
        <v>0</v>
      </c>
      <c r="B6" s="217" t="s">
        <v>1</v>
      </c>
      <c r="C6" s="217" t="s">
        <v>8</v>
      </c>
      <c r="D6" s="217" t="s">
        <v>5</v>
      </c>
      <c r="E6" s="217" t="s">
        <v>6</v>
      </c>
      <c r="F6" s="217"/>
      <c r="G6" s="13"/>
      <c r="H6" s="13"/>
      <c r="I6" s="13"/>
      <c r="J6" s="13"/>
      <c r="K6" s="13"/>
      <c r="L6" s="13"/>
    </row>
    <row r="7" spans="1:12" s="14" customFormat="1" ht="38.25" customHeight="1">
      <c r="A7" s="217"/>
      <c r="B7" s="217"/>
      <c r="C7" s="217"/>
      <c r="D7" s="217"/>
      <c r="E7" s="1" t="s">
        <v>8</v>
      </c>
      <c r="F7" s="23" t="s">
        <v>15</v>
      </c>
      <c r="G7" s="13"/>
      <c r="H7" s="13"/>
      <c r="I7" s="13"/>
      <c r="J7" s="13"/>
      <c r="K7" s="13"/>
      <c r="L7" s="13"/>
    </row>
    <row r="8" spans="1:12" s="14" customFormat="1" ht="13.5" customHeigh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18">
        <v>6</v>
      </c>
      <c r="G8" s="13"/>
      <c r="H8" s="13"/>
      <c r="I8" s="13"/>
      <c r="J8" s="13"/>
      <c r="K8" s="13"/>
      <c r="L8" s="13"/>
    </row>
    <row r="9" spans="1:12" s="14" customFormat="1" ht="38.25" customHeight="1">
      <c r="A9" s="209" t="s">
        <v>76</v>
      </c>
      <c r="B9" s="210"/>
      <c r="C9" s="210"/>
      <c r="D9" s="210"/>
      <c r="E9" s="210"/>
      <c r="F9" s="211"/>
      <c r="G9" s="13"/>
      <c r="H9" s="13"/>
      <c r="I9" s="13"/>
      <c r="J9" s="13"/>
      <c r="K9" s="13"/>
      <c r="L9" s="13"/>
    </row>
    <row r="10" spans="1:12" s="16" customFormat="1" ht="43.5" customHeight="1">
      <c r="A10" s="149">
        <v>200000</v>
      </c>
      <c r="B10" s="149" t="s">
        <v>20</v>
      </c>
      <c r="C10" s="150">
        <f>C11</f>
        <v>0</v>
      </c>
      <c r="D10" s="150">
        <f>D11</f>
        <v>-864820</v>
      </c>
      <c r="E10" s="150">
        <f>E11</f>
        <v>864820</v>
      </c>
      <c r="F10" s="150">
        <f>F11</f>
        <v>864820</v>
      </c>
      <c r="G10" s="15"/>
      <c r="H10" s="15"/>
      <c r="I10" s="15"/>
      <c r="J10" s="15"/>
      <c r="K10" s="15"/>
      <c r="L10" s="15"/>
    </row>
    <row r="11" spans="1:12" s="18" customFormat="1" ht="42.75" customHeight="1">
      <c r="A11" s="149">
        <v>208000</v>
      </c>
      <c r="B11" s="43" t="s">
        <v>22</v>
      </c>
      <c r="C11" s="150">
        <f>C12</f>
        <v>0</v>
      </c>
      <c r="D11" s="150">
        <f>D13</f>
        <v>-864820</v>
      </c>
      <c r="E11" s="150">
        <f>E13</f>
        <v>864820</v>
      </c>
      <c r="F11" s="150">
        <f>F13</f>
        <v>864820</v>
      </c>
      <c r="G11" s="17"/>
      <c r="H11" s="17"/>
      <c r="I11" s="17"/>
      <c r="J11" s="17"/>
      <c r="K11" s="17"/>
      <c r="L11" s="17"/>
    </row>
    <row r="12" spans="1:12" s="18" customFormat="1" ht="27.75" customHeight="1">
      <c r="A12" s="151">
        <v>208100</v>
      </c>
      <c r="B12" s="152" t="s">
        <v>4</v>
      </c>
      <c r="C12" s="150"/>
      <c r="D12" s="160"/>
      <c r="E12" s="153"/>
      <c r="F12" s="153"/>
      <c r="G12" s="17"/>
      <c r="H12" s="17"/>
      <c r="I12" s="17"/>
      <c r="J12" s="17"/>
      <c r="K12" s="17"/>
      <c r="L12" s="17"/>
    </row>
    <row r="13" spans="1:12" s="18" customFormat="1" ht="54.75" customHeight="1">
      <c r="A13" s="151">
        <v>208400</v>
      </c>
      <c r="B13" s="154" t="s">
        <v>21</v>
      </c>
      <c r="C13" s="155">
        <v>0</v>
      </c>
      <c r="D13" s="153">
        <v>-864820</v>
      </c>
      <c r="E13" s="153">
        <v>864820</v>
      </c>
      <c r="F13" s="153">
        <v>864820</v>
      </c>
      <c r="G13" s="17"/>
      <c r="H13" s="17"/>
      <c r="I13" s="17"/>
      <c r="J13" s="17"/>
      <c r="K13" s="17"/>
      <c r="L13" s="17"/>
    </row>
    <row r="14" spans="1:12" s="78" customFormat="1" ht="20.25" customHeight="1">
      <c r="A14" s="156" t="s">
        <v>79</v>
      </c>
      <c r="B14" s="157" t="s">
        <v>77</v>
      </c>
      <c r="C14" s="150">
        <f>C10</f>
        <v>0</v>
      </c>
      <c r="D14" s="150">
        <f>D10</f>
        <v>-864820</v>
      </c>
      <c r="E14" s="150">
        <f>E10</f>
        <v>864820</v>
      </c>
      <c r="F14" s="150">
        <f>F10</f>
        <v>864820</v>
      </c>
      <c r="G14" s="77"/>
      <c r="H14" s="77"/>
      <c r="I14" s="77"/>
      <c r="J14" s="77"/>
      <c r="K14" s="77"/>
      <c r="L14" s="77"/>
    </row>
    <row r="15" spans="1:12" s="18" customFormat="1" ht="20.25" customHeight="1">
      <c r="A15" s="212" t="s">
        <v>78</v>
      </c>
      <c r="B15" s="213"/>
      <c r="C15" s="213"/>
      <c r="D15" s="213"/>
      <c r="E15" s="213"/>
      <c r="F15" s="214"/>
      <c r="G15" s="17"/>
      <c r="H15" s="17"/>
      <c r="I15" s="17"/>
      <c r="J15" s="17"/>
      <c r="K15" s="17"/>
      <c r="L15" s="17"/>
    </row>
    <row r="16" spans="1:12" s="16" customFormat="1" ht="36.75" customHeight="1">
      <c r="A16" s="149">
        <v>600000</v>
      </c>
      <c r="B16" s="43" t="s">
        <v>2</v>
      </c>
      <c r="C16" s="150"/>
      <c r="D16" s="150">
        <f>D17</f>
        <v>-864820</v>
      </c>
      <c r="E16" s="150">
        <f>E17</f>
        <v>864820</v>
      </c>
      <c r="F16" s="150">
        <f>F17</f>
        <v>864820</v>
      </c>
      <c r="G16" s="15"/>
      <c r="H16" s="15"/>
      <c r="I16" s="15"/>
      <c r="J16" s="15"/>
      <c r="K16" s="15"/>
      <c r="L16" s="15"/>
    </row>
    <row r="17" spans="1:12" s="18" customFormat="1" ht="45" customHeight="1">
      <c r="A17" s="158">
        <v>602000</v>
      </c>
      <c r="B17" s="154" t="s">
        <v>3</v>
      </c>
      <c r="C17" s="150"/>
      <c r="D17" s="150">
        <f>D18+D19</f>
        <v>-864820</v>
      </c>
      <c r="E17" s="150">
        <f>E18+E19</f>
        <v>864820</v>
      </c>
      <c r="F17" s="150">
        <f>F18+F19</f>
        <v>864820</v>
      </c>
      <c r="G17" s="17"/>
      <c r="H17" s="17"/>
      <c r="I17" s="17"/>
      <c r="J17" s="17"/>
      <c r="K17" s="17"/>
      <c r="L17" s="17"/>
    </row>
    <row r="18" spans="1:12" s="18" customFormat="1" ht="45" customHeight="1">
      <c r="A18" s="151">
        <v>602100</v>
      </c>
      <c r="B18" s="152" t="s">
        <v>4</v>
      </c>
      <c r="C18" s="150"/>
      <c r="D18" s="160"/>
      <c r="E18" s="153"/>
      <c r="F18" s="153"/>
      <c r="G18" s="17"/>
      <c r="H18" s="17"/>
      <c r="I18" s="17"/>
      <c r="J18" s="17"/>
      <c r="K18" s="17"/>
      <c r="L18" s="17"/>
    </row>
    <row r="19" spans="1:12" s="18" customFormat="1" ht="45" customHeight="1" thickBot="1">
      <c r="A19" s="151">
        <v>602400</v>
      </c>
      <c r="B19" s="159" t="s">
        <v>21</v>
      </c>
      <c r="C19" s="155"/>
      <c r="D19" s="153">
        <v>-864820</v>
      </c>
      <c r="E19" s="153">
        <v>864820</v>
      </c>
      <c r="F19" s="153">
        <v>864820</v>
      </c>
      <c r="G19" s="17"/>
      <c r="H19" s="17"/>
      <c r="I19" s="17"/>
      <c r="J19" s="17"/>
      <c r="K19" s="17"/>
      <c r="L19" s="17"/>
    </row>
    <row r="20" spans="1:12" s="82" customFormat="1" ht="30" customHeight="1" thickBot="1">
      <c r="A20" s="79" t="s">
        <v>79</v>
      </c>
      <c r="B20" s="80" t="s">
        <v>133</v>
      </c>
      <c r="C20" s="25">
        <f>C16</f>
        <v>0</v>
      </c>
      <c r="D20" s="25">
        <f>D16</f>
        <v>-864820</v>
      </c>
      <c r="E20" s="25">
        <f>E16</f>
        <v>864820</v>
      </c>
      <c r="F20" s="25">
        <f>F16</f>
        <v>864820</v>
      </c>
      <c r="G20" s="81"/>
      <c r="H20" s="81"/>
      <c r="I20" s="81"/>
      <c r="J20" s="81"/>
      <c r="K20" s="81"/>
      <c r="L20" s="81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7" spans="2:6" ht="12.75" customHeight="1">
      <c r="B27" s="67" t="s">
        <v>111</v>
      </c>
      <c r="F27" s="67"/>
    </row>
  </sheetData>
  <sheetProtection/>
  <mergeCells count="10">
    <mergeCell ref="A9:F9"/>
    <mergeCell ref="A15:F15"/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showZeros="0" view="pageBreakPreview" zoomScale="90" zoomScaleSheetLayoutView="90" workbookViewId="0" topLeftCell="B2">
      <pane xSplit="4" ySplit="8" topLeftCell="F10" activePane="bottomRight" state="frozen"/>
      <selection pane="topLeft" activeCell="B2" sqref="B2"/>
      <selection pane="topRight" activeCell="F2" sqref="F2"/>
      <selection pane="bottomLeft" activeCell="B10" sqref="B10"/>
      <selection pane="bottomRight" activeCell="O18" sqref="O18"/>
    </sheetView>
  </sheetViews>
  <sheetFormatPr defaultColWidth="9.16015625" defaultRowHeight="12.75"/>
  <cols>
    <col min="1" max="1" width="3.83203125" style="6" hidden="1" customWidth="1"/>
    <col min="2" max="2" width="12.33203125" style="33" customWidth="1"/>
    <col min="3" max="3" width="11.66015625" style="33" customWidth="1"/>
    <col min="4" max="4" width="10.5" style="33" customWidth="1"/>
    <col min="5" max="5" width="46.16015625" style="6" customWidth="1"/>
    <col min="6" max="6" width="12.66015625" style="6" customWidth="1"/>
    <col min="7" max="7" width="13.66015625" style="6" customWidth="1"/>
    <col min="8" max="9" width="12.66015625" style="6" customWidth="1"/>
    <col min="10" max="10" width="11.33203125" style="6" customWidth="1"/>
    <col min="11" max="12" width="14.33203125" style="6" customWidth="1"/>
    <col min="13" max="13" width="10.83203125" style="6" customWidth="1"/>
    <col min="14" max="14" width="12.66015625" style="6" customWidth="1"/>
    <col min="15" max="15" width="12.83203125" style="6" customWidth="1"/>
    <col min="16" max="16" width="12.66015625" style="6" customWidth="1"/>
    <col min="17" max="17" width="15.83203125" style="6" customWidth="1"/>
    <col min="18" max="18" width="9.16015625" style="5" customWidth="1"/>
    <col min="19" max="16384" width="9.16015625" style="5" customWidth="1"/>
  </cols>
  <sheetData>
    <row r="1" spans="1:17" s="20" customFormat="1" ht="18" customHeight="1" hidden="1">
      <c r="A1" s="19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8" ht="81" customHeight="1">
      <c r="A2" s="3"/>
      <c r="E2" s="3"/>
      <c r="F2" s="2"/>
      <c r="G2" s="2"/>
      <c r="H2" s="2"/>
      <c r="I2" s="2"/>
      <c r="J2" s="2"/>
      <c r="K2" s="2"/>
      <c r="L2" s="2"/>
      <c r="M2" s="2"/>
      <c r="N2" s="2"/>
      <c r="O2" s="237" t="s">
        <v>198</v>
      </c>
      <c r="P2" s="237"/>
      <c r="Q2" s="237"/>
      <c r="R2" s="237"/>
    </row>
    <row r="3" spans="1:17" ht="35.25" customHeight="1">
      <c r="A3" s="3"/>
      <c r="B3" s="241" t="s">
        <v>128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ht="4.5" customHeight="1" hidden="1">
      <c r="B4" s="34"/>
      <c r="C4" s="35"/>
      <c r="D4" s="35"/>
      <c r="E4" s="7"/>
      <c r="F4" s="7"/>
      <c r="G4" s="7"/>
      <c r="H4" s="10"/>
      <c r="I4" s="7"/>
      <c r="J4" s="7"/>
      <c r="K4" s="8"/>
      <c r="L4" s="8"/>
      <c r="M4" s="9"/>
      <c r="N4" s="9"/>
      <c r="O4" s="9"/>
      <c r="P4" s="9"/>
      <c r="Q4" s="26" t="s">
        <v>26</v>
      </c>
    </row>
    <row r="5" spans="1:17" s="47" customFormat="1" ht="21.75" customHeight="1">
      <c r="A5" s="48"/>
      <c r="B5" s="228" t="s">
        <v>82</v>
      </c>
      <c r="C5" s="243" t="s">
        <v>85</v>
      </c>
      <c r="D5" s="228" t="s">
        <v>84</v>
      </c>
      <c r="E5" s="240" t="s">
        <v>83</v>
      </c>
      <c r="F5" s="236" t="s">
        <v>5</v>
      </c>
      <c r="G5" s="236"/>
      <c r="H5" s="236"/>
      <c r="I5" s="236"/>
      <c r="J5" s="236"/>
      <c r="K5" s="236" t="s">
        <v>6</v>
      </c>
      <c r="L5" s="236"/>
      <c r="M5" s="236"/>
      <c r="N5" s="236"/>
      <c r="O5" s="236"/>
      <c r="P5" s="236"/>
      <c r="Q5" s="236" t="s">
        <v>7</v>
      </c>
    </row>
    <row r="6" spans="1:17" s="47" customFormat="1" ht="16.5" customHeight="1">
      <c r="A6" s="49"/>
      <c r="B6" s="229"/>
      <c r="C6" s="244"/>
      <c r="D6" s="238"/>
      <c r="E6" s="240"/>
      <c r="F6" s="231" t="s">
        <v>80</v>
      </c>
      <c r="G6" s="222" t="s">
        <v>9</v>
      </c>
      <c r="H6" s="235" t="s">
        <v>10</v>
      </c>
      <c r="I6" s="235"/>
      <c r="J6" s="222" t="s">
        <v>11</v>
      </c>
      <c r="K6" s="231" t="s">
        <v>81</v>
      </c>
      <c r="L6" s="231" t="s">
        <v>134</v>
      </c>
      <c r="M6" s="225" t="s">
        <v>9</v>
      </c>
      <c r="N6" s="235" t="s">
        <v>10</v>
      </c>
      <c r="O6" s="235"/>
      <c r="P6" s="222" t="s">
        <v>11</v>
      </c>
      <c r="Q6" s="236"/>
    </row>
    <row r="7" spans="1:17" s="47" customFormat="1" ht="20.25" customHeight="1">
      <c r="A7" s="50"/>
      <c r="B7" s="229"/>
      <c r="C7" s="244"/>
      <c r="D7" s="238"/>
      <c r="E7" s="240"/>
      <c r="F7" s="232"/>
      <c r="G7" s="223"/>
      <c r="H7" s="220" t="s">
        <v>12</v>
      </c>
      <c r="I7" s="220" t="s">
        <v>13</v>
      </c>
      <c r="J7" s="223"/>
      <c r="K7" s="232"/>
      <c r="L7" s="232"/>
      <c r="M7" s="226"/>
      <c r="N7" s="220" t="s">
        <v>12</v>
      </c>
      <c r="O7" s="220" t="s">
        <v>13</v>
      </c>
      <c r="P7" s="223"/>
      <c r="Q7" s="236"/>
    </row>
    <row r="8" spans="1:17" s="47" customFormat="1" ht="47.25" customHeight="1">
      <c r="A8" s="51"/>
      <c r="B8" s="230"/>
      <c r="C8" s="244"/>
      <c r="D8" s="239"/>
      <c r="E8" s="240"/>
      <c r="F8" s="233"/>
      <c r="G8" s="224"/>
      <c r="H8" s="221"/>
      <c r="I8" s="221"/>
      <c r="J8" s="224"/>
      <c r="K8" s="233"/>
      <c r="L8" s="233"/>
      <c r="M8" s="227"/>
      <c r="N8" s="221"/>
      <c r="O8" s="221"/>
      <c r="P8" s="224"/>
      <c r="Q8" s="236"/>
    </row>
    <row r="9" spans="1:17" s="47" customFormat="1" ht="13.5" customHeight="1">
      <c r="A9" s="51"/>
      <c r="B9" s="99">
        <v>1</v>
      </c>
      <c r="C9" s="99">
        <v>2</v>
      </c>
      <c r="D9" s="101">
        <v>3</v>
      </c>
      <c r="E9" s="102">
        <v>4</v>
      </c>
      <c r="F9" s="96">
        <v>5</v>
      </c>
      <c r="G9" s="97">
        <v>6</v>
      </c>
      <c r="H9" s="96">
        <v>7</v>
      </c>
      <c r="I9" s="96">
        <v>8</v>
      </c>
      <c r="J9" s="97">
        <v>9</v>
      </c>
      <c r="K9" s="96">
        <v>10</v>
      </c>
      <c r="L9" s="162"/>
      <c r="M9" s="98">
        <v>11</v>
      </c>
      <c r="N9" s="96">
        <v>12</v>
      </c>
      <c r="O9" s="96">
        <v>13</v>
      </c>
      <c r="P9" s="97">
        <v>14</v>
      </c>
      <c r="Q9" s="100">
        <v>16</v>
      </c>
    </row>
    <row r="10" spans="1:17" s="55" customFormat="1" ht="24" customHeight="1">
      <c r="A10" s="52"/>
      <c r="B10" s="53" t="s">
        <v>23</v>
      </c>
      <c r="C10" s="53"/>
      <c r="D10" s="53"/>
      <c r="E10" s="91" t="s">
        <v>24</v>
      </c>
      <c r="F10" s="92"/>
      <c r="G10" s="92"/>
      <c r="H10" s="92"/>
      <c r="I10" s="92"/>
      <c r="J10" s="93"/>
      <c r="K10" s="94"/>
      <c r="L10" s="94"/>
      <c r="M10" s="94"/>
      <c r="N10" s="94"/>
      <c r="O10" s="94"/>
      <c r="P10" s="94"/>
      <c r="Q10" s="94"/>
    </row>
    <row r="11" spans="1:17" s="55" customFormat="1" ht="24" customHeight="1">
      <c r="A11" s="52"/>
      <c r="B11" s="53" t="s">
        <v>25</v>
      </c>
      <c r="C11" s="53"/>
      <c r="D11" s="53"/>
      <c r="E11" s="91" t="s">
        <v>24</v>
      </c>
      <c r="F11" s="92"/>
      <c r="G11" s="92"/>
      <c r="H11" s="92"/>
      <c r="I11" s="92"/>
      <c r="J11" s="93"/>
      <c r="K11" s="94"/>
      <c r="L11" s="94"/>
      <c r="M11" s="94"/>
      <c r="N11" s="94"/>
      <c r="O11" s="94"/>
      <c r="P11" s="94"/>
      <c r="Q11" s="94"/>
    </row>
    <row r="12" spans="1:17" s="55" customFormat="1" ht="30" customHeight="1">
      <c r="A12" s="52"/>
      <c r="B12" s="53" t="s">
        <v>47</v>
      </c>
      <c r="C12" s="53" t="s">
        <v>64</v>
      </c>
      <c r="D12" s="53"/>
      <c r="E12" s="91" t="s">
        <v>166</v>
      </c>
      <c r="F12" s="92">
        <f>F13</f>
        <v>20000</v>
      </c>
      <c r="G12" s="92">
        <f>G13</f>
        <v>20000</v>
      </c>
      <c r="H12" s="92"/>
      <c r="I12" s="92"/>
      <c r="J12" s="93"/>
      <c r="K12" s="94"/>
      <c r="L12" s="94"/>
      <c r="M12" s="93"/>
      <c r="N12" s="93"/>
      <c r="O12" s="93"/>
      <c r="P12" s="94"/>
      <c r="Q12" s="95">
        <f>F12+K12</f>
        <v>20000</v>
      </c>
    </row>
    <row r="13" spans="1:17" s="55" customFormat="1" ht="66" customHeight="1">
      <c r="A13" s="52"/>
      <c r="B13" s="53" t="s">
        <v>164</v>
      </c>
      <c r="C13" s="53" t="s">
        <v>28</v>
      </c>
      <c r="D13" s="53" t="s">
        <v>14</v>
      </c>
      <c r="E13" s="91" t="s">
        <v>165</v>
      </c>
      <c r="F13" s="92">
        <v>20000</v>
      </c>
      <c r="G13" s="92">
        <v>20000</v>
      </c>
      <c r="H13" s="92"/>
      <c r="I13" s="92"/>
      <c r="J13" s="93"/>
      <c r="K13" s="94"/>
      <c r="L13" s="94"/>
      <c r="M13" s="93"/>
      <c r="N13" s="93"/>
      <c r="O13" s="93"/>
      <c r="P13" s="94"/>
      <c r="Q13" s="95">
        <f>F13+K13</f>
        <v>20000</v>
      </c>
    </row>
    <row r="14" spans="1:17" s="55" customFormat="1" ht="24" customHeight="1">
      <c r="A14" s="52"/>
      <c r="B14" s="53" t="s">
        <v>115</v>
      </c>
      <c r="C14" s="53" t="s">
        <v>65</v>
      </c>
      <c r="D14" s="53"/>
      <c r="E14" s="91" t="s">
        <v>54</v>
      </c>
      <c r="F14" s="171">
        <f>F15+F16</f>
        <v>7639502</v>
      </c>
      <c r="G14" s="171">
        <f aca="true" t="shared" si="0" ref="G14:Q14">G15+G16</f>
        <v>7639502</v>
      </c>
      <c r="H14" s="171">
        <f t="shared" si="0"/>
        <v>5850937</v>
      </c>
      <c r="I14" s="171">
        <f t="shared" si="0"/>
        <v>613670</v>
      </c>
      <c r="J14" s="171">
        <f t="shared" si="0"/>
        <v>0</v>
      </c>
      <c r="K14" s="171">
        <f>K15+K16</f>
        <v>104084</v>
      </c>
      <c r="L14" s="171">
        <f t="shared" si="0"/>
        <v>104084</v>
      </c>
      <c r="M14" s="171">
        <f t="shared" si="0"/>
        <v>0</v>
      </c>
      <c r="N14" s="171">
        <f t="shared" si="0"/>
        <v>0</v>
      </c>
      <c r="O14" s="171">
        <f t="shared" si="0"/>
        <v>0</v>
      </c>
      <c r="P14" s="171">
        <f t="shared" si="0"/>
        <v>104084</v>
      </c>
      <c r="Q14" s="171">
        <f t="shared" si="0"/>
        <v>7743586</v>
      </c>
    </row>
    <row r="15" spans="1:17" s="55" customFormat="1" ht="24" customHeight="1">
      <c r="A15" s="52"/>
      <c r="B15" s="53" t="s">
        <v>140</v>
      </c>
      <c r="C15" s="53" t="s">
        <v>141</v>
      </c>
      <c r="D15" s="53"/>
      <c r="E15" s="91" t="s">
        <v>142</v>
      </c>
      <c r="F15" s="173">
        <v>25000</v>
      </c>
      <c r="G15" s="173">
        <v>25000</v>
      </c>
      <c r="H15" s="173"/>
      <c r="I15" s="171"/>
      <c r="J15" s="171">
        <v>0</v>
      </c>
      <c r="K15" s="173"/>
      <c r="L15" s="173"/>
      <c r="M15" s="173"/>
      <c r="N15" s="173"/>
      <c r="O15" s="173"/>
      <c r="P15" s="173"/>
      <c r="Q15" s="173">
        <f>F15+L15</f>
        <v>25000</v>
      </c>
    </row>
    <row r="16" spans="1:17" s="55" customFormat="1" ht="60.75" customHeight="1">
      <c r="A16" s="52"/>
      <c r="B16" s="53" t="s">
        <v>201</v>
      </c>
      <c r="C16" s="53" t="s">
        <v>203</v>
      </c>
      <c r="D16" s="53" t="s">
        <v>202</v>
      </c>
      <c r="E16" s="91" t="s">
        <v>225</v>
      </c>
      <c r="F16" s="173">
        <v>7614502</v>
      </c>
      <c r="G16" s="173">
        <v>7614502</v>
      </c>
      <c r="H16" s="173">
        <v>5850937</v>
      </c>
      <c r="I16" s="171">
        <v>613670</v>
      </c>
      <c r="J16" s="171"/>
      <c r="K16" s="173">
        <v>104084</v>
      </c>
      <c r="L16" s="173">
        <v>104084</v>
      </c>
      <c r="M16" s="173"/>
      <c r="N16" s="173"/>
      <c r="O16" s="173"/>
      <c r="P16" s="173">
        <v>104084</v>
      </c>
      <c r="Q16" s="173">
        <f>F16+L16</f>
        <v>7718586</v>
      </c>
    </row>
    <row r="17" spans="1:17" s="55" customFormat="1" ht="60.75" customHeight="1">
      <c r="A17" s="52"/>
      <c r="B17" s="53" t="s">
        <v>51</v>
      </c>
      <c r="C17" s="53" t="s">
        <v>69</v>
      </c>
      <c r="D17" s="53"/>
      <c r="E17" s="91" t="s">
        <v>72</v>
      </c>
      <c r="F17" s="173">
        <f>F18</f>
        <v>15000</v>
      </c>
      <c r="G17" s="173">
        <f>G18</f>
        <v>15000</v>
      </c>
      <c r="H17" s="173"/>
      <c r="I17" s="171"/>
      <c r="J17" s="171"/>
      <c r="K17" s="173"/>
      <c r="L17" s="173"/>
      <c r="M17" s="173"/>
      <c r="N17" s="173"/>
      <c r="O17" s="173"/>
      <c r="P17" s="173"/>
      <c r="Q17" s="173">
        <f>F17</f>
        <v>15000</v>
      </c>
    </row>
    <row r="18" spans="1:17" s="55" customFormat="1" ht="60.75" customHeight="1">
      <c r="A18" s="52"/>
      <c r="B18" s="53" t="s">
        <v>66</v>
      </c>
      <c r="C18" s="53" t="s">
        <v>67</v>
      </c>
      <c r="D18" s="53"/>
      <c r="E18" s="91" t="s">
        <v>239</v>
      </c>
      <c r="F18" s="173">
        <f>F19</f>
        <v>15000</v>
      </c>
      <c r="G18" s="173">
        <f>G19</f>
        <v>15000</v>
      </c>
      <c r="H18" s="173"/>
      <c r="I18" s="171"/>
      <c r="J18" s="171"/>
      <c r="K18" s="173"/>
      <c r="L18" s="173"/>
      <c r="M18" s="173"/>
      <c r="N18" s="173"/>
      <c r="O18" s="173"/>
      <c r="P18" s="173"/>
      <c r="Q18" s="173">
        <f>F18</f>
        <v>15000</v>
      </c>
    </row>
    <row r="19" spans="1:17" s="55" customFormat="1" ht="60.75" customHeight="1">
      <c r="A19" s="52"/>
      <c r="B19" s="53" t="s">
        <v>236</v>
      </c>
      <c r="C19" s="53" t="s">
        <v>237</v>
      </c>
      <c r="D19" s="53" t="s">
        <v>203</v>
      </c>
      <c r="E19" s="91" t="s">
        <v>238</v>
      </c>
      <c r="F19" s="173">
        <v>15000</v>
      </c>
      <c r="G19" s="173">
        <v>15000</v>
      </c>
      <c r="H19" s="173"/>
      <c r="I19" s="171"/>
      <c r="J19" s="171"/>
      <c r="K19" s="173"/>
      <c r="L19" s="173"/>
      <c r="M19" s="173"/>
      <c r="N19" s="173"/>
      <c r="O19" s="173"/>
      <c r="P19" s="173"/>
      <c r="Q19" s="173">
        <f>F19</f>
        <v>15000</v>
      </c>
    </row>
    <row r="20" spans="1:17" s="55" customFormat="1" ht="51.75" customHeight="1">
      <c r="A20" s="52"/>
      <c r="B20" s="53" t="s">
        <v>149</v>
      </c>
      <c r="C20" s="53" t="s">
        <v>154</v>
      </c>
      <c r="D20" s="53"/>
      <c r="E20" s="91" t="s">
        <v>156</v>
      </c>
      <c r="F20" s="171">
        <f>F21</f>
        <v>3000</v>
      </c>
      <c r="G20" s="171">
        <f>G21</f>
        <v>3000</v>
      </c>
      <c r="H20" s="171"/>
      <c r="I20" s="171"/>
      <c r="J20" s="172"/>
      <c r="K20" s="173"/>
      <c r="L20" s="173"/>
      <c r="M20" s="172"/>
      <c r="N20" s="172"/>
      <c r="O20" s="172"/>
      <c r="P20" s="173"/>
      <c r="Q20" s="176">
        <f>F20</f>
        <v>3000</v>
      </c>
    </row>
    <row r="21" spans="1:17" s="55" customFormat="1" ht="51.75" customHeight="1">
      <c r="A21" s="52"/>
      <c r="B21" s="53" t="s">
        <v>150</v>
      </c>
      <c r="C21" s="53" t="s">
        <v>151</v>
      </c>
      <c r="D21" s="53" t="s">
        <v>153</v>
      </c>
      <c r="E21" s="91" t="s">
        <v>152</v>
      </c>
      <c r="F21" s="173">
        <v>3000</v>
      </c>
      <c r="G21" s="173">
        <v>3000</v>
      </c>
      <c r="H21" s="171"/>
      <c r="I21" s="171"/>
      <c r="J21" s="172"/>
      <c r="K21" s="173"/>
      <c r="L21" s="173"/>
      <c r="M21" s="172"/>
      <c r="N21" s="172"/>
      <c r="O21" s="172"/>
      <c r="P21" s="173"/>
      <c r="Q21" s="176">
        <f>F21</f>
        <v>3000</v>
      </c>
    </row>
    <row r="22" spans="1:17" s="55" customFormat="1" ht="24" customHeight="1">
      <c r="A22" s="52"/>
      <c r="B22" s="53" t="s">
        <v>116</v>
      </c>
      <c r="C22" s="53" t="s">
        <v>121</v>
      </c>
      <c r="D22" s="53"/>
      <c r="E22" s="91" t="s">
        <v>155</v>
      </c>
      <c r="F22" s="171">
        <f>F23</f>
        <v>140000</v>
      </c>
      <c r="G22" s="171">
        <f>G23</f>
        <v>140000</v>
      </c>
      <c r="H22" s="171">
        <f>H23</f>
        <v>0</v>
      </c>
      <c r="I22" s="171">
        <f>I23</f>
        <v>20000</v>
      </c>
      <c r="J22" s="171"/>
      <c r="K22" s="172">
        <f aca="true" t="shared" si="1" ref="K22:Q22">K23+K24</f>
        <v>402974</v>
      </c>
      <c r="L22" s="172">
        <f t="shared" si="1"/>
        <v>402974</v>
      </c>
      <c r="M22" s="172">
        <f t="shared" si="1"/>
        <v>0</v>
      </c>
      <c r="N22" s="172">
        <f t="shared" si="1"/>
        <v>0</v>
      </c>
      <c r="O22" s="172">
        <f t="shared" si="1"/>
        <v>0</v>
      </c>
      <c r="P22" s="172">
        <f t="shared" si="1"/>
        <v>402974</v>
      </c>
      <c r="Q22" s="172">
        <f t="shared" si="1"/>
        <v>542974</v>
      </c>
    </row>
    <row r="23" spans="1:17" s="55" customFormat="1" ht="24" customHeight="1">
      <c r="A23" s="52"/>
      <c r="B23" s="53" t="s">
        <v>117</v>
      </c>
      <c r="C23" s="53" t="s">
        <v>118</v>
      </c>
      <c r="D23" s="53" t="s">
        <v>119</v>
      </c>
      <c r="E23" s="91" t="s">
        <v>120</v>
      </c>
      <c r="F23" s="171">
        <v>140000</v>
      </c>
      <c r="G23" s="171">
        <v>140000</v>
      </c>
      <c r="H23" s="171"/>
      <c r="I23" s="171">
        <v>20000</v>
      </c>
      <c r="J23" s="172"/>
      <c r="K23" s="177">
        <v>102974</v>
      </c>
      <c r="L23" s="177">
        <v>102974</v>
      </c>
      <c r="M23" s="172"/>
      <c r="N23" s="172"/>
      <c r="O23" s="172"/>
      <c r="P23" s="177">
        <v>102974</v>
      </c>
      <c r="Q23" s="180">
        <f>F23+K23</f>
        <v>242974</v>
      </c>
    </row>
    <row r="24" spans="1:17" s="55" customFormat="1" ht="24" customHeight="1">
      <c r="A24" s="52"/>
      <c r="B24" s="53" t="s">
        <v>185</v>
      </c>
      <c r="C24" s="53" t="s">
        <v>186</v>
      </c>
      <c r="D24" s="53" t="s">
        <v>188</v>
      </c>
      <c r="E24" s="91" t="s">
        <v>189</v>
      </c>
      <c r="F24" s="171"/>
      <c r="G24" s="171"/>
      <c r="H24" s="171"/>
      <c r="I24" s="171"/>
      <c r="J24" s="172"/>
      <c r="K24" s="177">
        <v>300000</v>
      </c>
      <c r="L24" s="177">
        <v>300000</v>
      </c>
      <c r="M24" s="172"/>
      <c r="N24" s="172"/>
      <c r="O24" s="172"/>
      <c r="P24" s="177">
        <v>300000</v>
      </c>
      <c r="Q24" s="180">
        <v>300000</v>
      </c>
    </row>
    <row r="25" spans="1:17" s="55" customFormat="1" ht="24" customHeight="1">
      <c r="A25" s="52"/>
      <c r="B25" s="53" t="s">
        <v>143</v>
      </c>
      <c r="C25" s="53" t="s">
        <v>144</v>
      </c>
      <c r="D25" s="53"/>
      <c r="E25" s="91" t="s">
        <v>145</v>
      </c>
      <c r="F25" s="171"/>
      <c r="G25" s="171"/>
      <c r="H25" s="171"/>
      <c r="I25" s="171"/>
      <c r="J25" s="172"/>
      <c r="K25" s="172">
        <f>P25+M25</f>
        <v>354800</v>
      </c>
      <c r="L25" s="172">
        <f>L26</f>
        <v>354800</v>
      </c>
      <c r="M25" s="172"/>
      <c r="N25" s="172"/>
      <c r="O25" s="172"/>
      <c r="P25" s="172">
        <f>P26</f>
        <v>354800</v>
      </c>
      <c r="Q25" s="172">
        <f>Q26</f>
        <v>354800</v>
      </c>
    </row>
    <row r="26" spans="1:17" s="55" customFormat="1" ht="24" customHeight="1">
      <c r="A26" s="52"/>
      <c r="B26" s="53" t="s">
        <v>161</v>
      </c>
      <c r="C26" s="53" t="s">
        <v>162</v>
      </c>
      <c r="D26" s="53"/>
      <c r="E26" s="91" t="s">
        <v>62</v>
      </c>
      <c r="F26" s="171"/>
      <c r="G26" s="171"/>
      <c r="H26" s="171"/>
      <c r="I26" s="171"/>
      <c r="J26" s="172"/>
      <c r="K26" s="172">
        <f>P27</f>
        <v>354800</v>
      </c>
      <c r="L26" s="172">
        <f>L27</f>
        <v>354800</v>
      </c>
      <c r="M26" s="172"/>
      <c r="N26" s="172"/>
      <c r="O26" s="172"/>
      <c r="P26" s="172">
        <f>P27</f>
        <v>354800</v>
      </c>
      <c r="Q26" s="177">
        <f>K26+F26</f>
        <v>354800</v>
      </c>
    </row>
    <row r="27" spans="1:17" s="55" customFormat="1" ht="51.75" customHeight="1">
      <c r="A27" s="52"/>
      <c r="B27" s="53" t="s">
        <v>158</v>
      </c>
      <c r="C27" s="53" t="s">
        <v>159</v>
      </c>
      <c r="D27" s="53" t="s">
        <v>17</v>
      </c>
      <c r="E27" s="185" t="s">
        <v>160</v>
      </c>
      <c r="F27" s="171"/>
      <c r="G27" s="171"/>
      <c r="H27" s="171"/>
      <c r="I27" s="171"/>
      <c r="J27" s="172"/>
      <c r="K27" s="177">
        <v>354800</v>
      </c>
      <c r="L27" s="177">
        <v>354800</v>
      </c>
      <c r="M27" s="177"/>
      <c r="N27" s="177"/>
      <c r="O27" s="177"/>
      <c r="P27" s="177">
        <v>354800</v>
      </c>
      <c r="Q27" s="177">
        <f>K27+F27</f>
        <v>354800</v>
      </c>
    </row>
    <row r="28" spans="1:17" s="55" customFormat="1" ht="51.75" customHeight="1">
      <c r="A28" s="52"/>
      <c r="B28" s="53" t="s">
        <v>190</v>
      </c>
      <c r="C28" s="53" t="s">
        <v>193</v>
      </c>
      <c r="D28" s="53"/>
      <c r="E28" s="185" t="s">
        <v>197</v>
      </c>
      <c r="F28" s="171">
        <f>F29</f>
        <v>0</v>
      </c>
      <c r="G28" s="171">
        <f>G29</f>
        <v>0</v>
      </c>
      <c r="H28" s="171"/>
      <c r="I28" s="171"/>
      <c r="J28" s="172"/>
      <c r="K28" s="177">
        <f>K29</f>
        <v>3700</v>
      </c>
      <c r="L28" s="177">
        <f aca="true" t="shared" si="2" ref="L28:Q29">L29</f>
        <v>0</v>
      </c>
      <c r="M28" s="177">
        <f t="shared" si="2"/>
        <v>3700</v>
      </c>
      <c r="N28" s="177">
        <f t="shared" si="2"/>
        <v>0</v>
      </c>
      <c r="O28" s="177">
        <f t="shared" si="2"/>
        <v>0</v>
      </c>
      <c r="P28" s="177">
        <f t="shared" si="2"/>
        <v>0</v>
      </c>
      <c r="Q28" s="177">
        <f t="shared" si="2"/>
        <v>3700</v>
      </c>
    </row>
    <row r="29" spans="1:17" s="55" customFormat="1" ht="51.75" customHeight="1">
      <c r="A29" s="52"/>
      <c r="B29" s="53" t="s">
        <v>191</v>
      </c>
      <c r="C29" s="53" t="s">
        <v>192</v>
      </c>
      <c r="D29" s="53"/>
      <c r="E29" s="185" t="s">
        <v>196</v>
      </c>
      <c r="F29" s="171">
        <f>F30</f>
        <v>0</v>
      </c>
      <c r="G29" s="171">
        <f>G30</f>
        <v>0</v>
      </c>
      <c r="H29" s="171"/>
      <c r="I29" s="171"/>
      <c r="J29" s="172"/>
      <c r="K29" s="177">
        <f>K30</f>
        <v>3700</v>
      </c>
      <c r="L29" s="177">
        <f t="shared" si="2"/>
        <v>0</v>
      </c>
      <c r="M29" s="177">
        <f t="shared" si="2"/>
        <v>3700</v>
      </c>
      <c r="N29" s="177">
        <f t="shared" si="2"/>
        <v>0</v>
      </c>
      <c r="O29" s="177">
        <f t="shared" si="2"/>
        <v>0</v>
      </c>
      <c r="P29" s="177">
        <f t="shared" si="2"/>
        <v>0</v>
      </c>
      <c r="Q29" s="177">
        <f>F29+K29</f>
        <v>3700</v>
      </c>
    </row>
    <row r="30" spans="1:17" s="55" customFormat="1" ht="51.75" customHeight="1">
      <c r="A30" s="52"/>
      <c r="B30" s="53" t="s">
        <v>183</v>
      </c>
      <c r="C30" s="53" t="s">
        <v>184</v>
      </c>
      <c r="D30" s="53" t="s">
        <v>194</v>
      </c>
      <c r="E30" s="185" t="s">
        <v>195</v>
      </c>
      <c r="F30" s="171"/>
      <c r="G30" s="171"/>
      <c r="H30" s="171"/>
      <c r="I30" s="171"/>
      <c r="J30" s="172"/>
      <c r="K30" s="177">
        <v>3700</v>
      </c>
      <c r="L30" s="177">
        <v>0</v>
      </c>
      <c r="M30" s="177">
        <v>3700</v>
      </c>
      <c r="N30" s="177"/>
      <c r="O30" s="177"/>
      <c r="P30" s="177"/>
      <c r="Q30" s="177">
        <f>K30+F30</f>
        <v>3700</v>
      </c>
    </row>
    <row r="31" spans="1:18" s="47" customFormat="1" ht="15.75" customHeight="1">
      <c r="A31" s="46"/>
      <c r="B31" s="53" t="s">
        <v>63</v>
      </c>
      <c r="C31" s="58">
        <v>9000</v>
      </c>
      <c r="D31" s="53"/>
      <c r="E31" s="183" t="s">
        <v>108</v>
      </c>
      <c r="F31" s="174">
        <f>F32+F34+F38</f>
        <v>-7709634</v>
      </c>
      <c r="G31" s="174">
        <f>G32+G34+G38</f>
        <v>-7605550</v>
      </c>
      <c r="H31" s="174">
        <f aca="true" t="shared" si="3" ref="H31:P31">H38</f>
        <v>0</v>
      </c>
      <c r="I31" s="174">
        <f t="shared" si="3"/>
        <v>0</v>
      </c>
      <c r="J31" s="174">
        <f>J34</f>
        <v>-104084</v>
      </c>
      <c r="K31" s="174">
        <f t="shared" si="3"/>
        <v>2962</v>
      </c>
      <c r="L31" s="174">
        <f t="shared" si="3"/>
        <v>2962</v>
      </c>
      <c r="M31" s="174">
        <f t="shared" si="3"/>
        <v>0</v>
      </c>
      <c r="N31" s="174">
        <f t="shared" si="3"/>
        <v>0</v>
      </c>
      <c r="O31" s="174">
        <f t="shared" si="3"/>
        <v>0</v>
      </c>
      <c r="P31" s="174">
        <f t="shared" si="3"/>
        <v>2962</v>
      </c>
      <c r="Q31" s="174">
        <f>Q38+Q34+Q32</f>
        <v>-7706672</v>
      </c>
      <c r="R31" s="174"/>
    </row>
    <row r="32" spans="1:18" s="47" customFormat="1" ht="15.75" customHeight="1">
      <c r="A32" s="46"/>
      <c r="B32" s="53" t="s">
        <v>204</v>
      </c>
      <c r="C32" s="58">
        <v>9100</v>
      </c>
      <c r="D32" s="53"/>
      <c r="E32" s="183" t="s">
        <v>209</v>
      </c>
      <c r="F32" s="174">
        <f>F33</f>
        <v>-1104680</v>
      </c>
      <c r="G32" s="174">
        <f aca="true" t="shared" si="4" ref="G32:P32">G33</f>
        <v>-1104680</v>
      </c>
      <c r="H32" s="174">
        <f t="shared" si="4"/>
        <v>0</v>
      </c>
      <c r="I32" s="174">
        <f t="shared" si="4"/>
        <v>0</v>
      </c>
      <c r="J32" s="174">
        <f t="shared" si="4"/>
        <v>0</v>
      </c>
      <c r="K32" s="174">
        <f t="shared" si="4"/>
        <v>0</v>
      </c>
      <c r="L32" s="174">
        <f t="shared" si="4"/>
        <v>0</v>
      </c>
      <c r="M32" s="174">
        <f t="shared" si="4"/>
        <v>0</v>
      </c>
      <c r="N32" s="174">
        <f t="shared" si="4"/>
        <v>0</v>
      </c>
      <c r="O32" s="174">
        <f t="shared" si="4"/>
        <v>0</v>
      </c>
      <c r="P32" s="174">
        <f t="shared" si="4"/>
        <v>0</v>
      </c>
      <c r="Q32" s="174">
        <f aca="true" t="shared" si="5" ref="Q32:Q37">F32</f>
        <v>-1104680</v>
      </c>
      <c r="R32" s="190"/>
    </row>
    <row r="33" spans="1:18" s="47" customFormat="1" ht="60.75" customHeight="1">
      <c r="A33" s="46"/>
      <c r="B33" s="53" t="s">
        <v>205</v>
      </c>
      <c r="C33" s="58">
        <v>9130</v>
      </c>
      <c r="D33" s="53" t="s">
        <v>135</v>
      </c>
      <c r="E33" s="183" t="s">
        <v>215</v>
      </c>
      <c r="F33" s="174">
        <v>-1104680</v>
      </c>
      <c r="G33" s="174">
        <v>-1104680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>
        <f t="shared" si="5"/>
        <v>-1104680</v>
      </c>
      <c r="R33" s="190"/>
    </row>
    <row r="34" spans="1:18" s="47" customFormat="1" ht="43.5" customHeight="1">
      <c r="A34" s="46"/>
      <c r="B34" s="53" t="s">
        <v>206</v>
      </c>
      <c r="C34" s="58">
        <v>9300</v>
      </c>
      <c r="D34" s="53"/>
      <c r="E34" s="183" t="s">
        <v>214</v>
      </c>
      <c r="F34" s="174">
        <f>J34+G34</f>
        <v>-5896106</v>
      </c>
      <c r="G34" s="174">
        <f>G35+G36+G37</f>
        <v>-5792022</v>
      </c>
      <c r="H34" s="174"/>
      <c r="I34" s="174"/>
      <c r="J34" s="174">
        <f>J36+J37</f>
        <v>-104084</v>
      </c>
      <c r="K34" s="174"/>
      <c r="L34" s="174"/>
      <c r="M34" s="174"/>
      <c r="N34" s="174"/>
      <c r="O34" s="174"/>
      <c r="P34" s="174"/>
      <c r="Q34" s="174">
        <f t="shared" si="5"/>
        <v>-5896106</v>
      </c>
      <c r="R34" s="190"/>
    </row>
    <row r="35" spans="1:18" s="47" customFormat="1" ht="42.75" customHeight="1">
      <c r="A35" s="46"/>
      <c r="B35" s="53" t="s">
        <v>212</v>
      </c>
      <c r="C35" s="58">
        <v>9310</v>
      </c>
      <c r="D35" s="53" t="s">
        <v>135</v>
      </c>
      <c r="E35" s="183" t="s">
        <v>213</v>
      </c>
      <c r="F35" s="174">
        <v>-5739500</v>
      </c>
      <c r="G35" s="174">
        <v>-5739500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>
        <f t="shared" si="5"/>
        <v>-5739500</v>
      </c>
      <c r="R35" s="190"/>
    </row>
    <row r="36" spans="1:18" s="47" customFormat="1" ht="48.75" customHeight="1">
      <c r="A36" s="46"/>
      <c r="B36" s="53" t="s">
        <v>207</v>
      </c>
      <c r="C36" s="58">
        <v>9330</v>
      </c>
      <c r="D36" s="53" t="s">
        <v>135</v>
      </c>
      <c r="E36" s="183" t="s">
        <v>211</v>
      </c>
      <c r="F36" s="174">
        <v>-52217</v>
      </c>
      <c r="G36" s="174">
        <v>-38006</v>
      </c>
      <c r="H36" s="174"/>
      <c r="I36" s="174"/>
      <c r="J36" s="174">
        <v>-14211</v>
      </c>
      <c r="K36" s="174"/>
      <c r="L36" s="174"/>
      <c r="M36" s="174"/>
      <c r="N36" s="174"/>
      <c r="O36" s="174"/>
      <c r="P36" s="174"/>
      <c r="Q36" s="174">
        <f t="shared" si="5"/>
        <v>-52217</v>
      </c>
      <c r="R36" s="190"/>
    </row>
    <row r="37" spans="1:18" s="47" customFormat="1" ht="57" customHeight="1">
      <c r="A37" s="46"/>
      <c r="B37" s="53" t="s">
        <v>208</v>
      </c>
      <c r="C37" s="58">
        <v>9350</v>
      </c>
      <c r="D37" s="53" t="s">
        <v>135</v>
      </c>
      <c r="E37" s="183" t="s">
        <v>210</v>
      </c>
      <c r="F37" s="174">
        <v>-106389</v>
      </c>
      <c r="G37" s="174">
        <v>-14516</v>
      </c>
      <c r="H37" s="174"/>
      <c r="I37" s="174"/>
      <c r="J37" s="174">
        <v>-89873</v>
      </c>
      <c r="K37" s="174"/>
      <c r="L37" s="174"/>
      <c r="M37" s="174"/>
      <c r="N37" s="174"/>
      <c r="O37" s="174"/>
      <c r="P37" s="174"/>
      <c r="Q37" s="174">
        <f t="shared" si="5"/>
        <v>-106389</v>
      </c>
      <c r="R37" s="190"/>
    </row>
    <row r="38" spans="1:17" s="47" customFormat="1" ht="54.75" customHeight="1">
      <c r="A38" s="46"/>
      <c r="B38" s="56" t="s">
        <v>138</v>
      </c>
      <c r="C38" s="60">
        <v>9700</v>
      </c>
      <c r="D38" s="56"/>
      <c r="E38" s="182" t="s">
        <v>148</v>
      </c>
      <c r="F38" s="174">
        <f>F39</f>
        <v>-708848</v>
      </c>
      <c r="G38" s="174">
        <f>G39</f>
        <v>-708848</v>
      </c>
      <c r="H38" s="174"/>
      <c r="I38" s="174"/>
      <c r="J38" s="174"/>
      <c r="K38" s="174">
        <f>K39</f>
        <v>2962</v>
      </c>
      <c r="L38" s="174">
        <f>L39</f>
        <v>2962</v>
      </c>
      <c r="M38" s="174"/>
      <c r="N38" s="174"/>
      <c r="O38" s="174"/>
      <c r="P38" s="174">
        <v>2962</v>
      </c>
      <c r="Q38" s="174">
        <f>K38+F38</f>
        <v>-705886</v>
      </c>
    </row>
    <row r="39" spans="1:17" s="47" customFormat="1" ht="40.5" customHeight="1">
      <c r="A39" s="46"/>
      <c r="B39" s="56" t="s">
        <v>137</v>
      </c>
      <c r="C39" s="60">
        <v>9770</v>
      </c>
      <c r="D39" s="56" t="s">
        <v>135</v>
      </c>
      <c r="E39" s="182" t="s">
        <v>139</v>
      </c>
      <c r="F39" s="175">
        <v>-708848</v>
      </c>
      <c r="G39" s="175">
        <v>-708848</v>
      </c>
      <c r="H39" s="175"/>
      <c r="I39" s="175"/>
      <c r="J39" s="175"/>
      <c r="K39" s="175">
        <v>2962</v>
      </c>
      <c r="L39" s="175">
        <v>2962</v>
      </c>
      <c r="M39" s="175"/>
      <c r="N39" s="175"/>
      <c r="O39" s="175"/>
      <c r="P39" s="175">
        <v>2962</v>
      </c>
      <c r="Q39" s="175">
        <f>K39+F39</f>
        <v>-705886</v>
      </c>
    </row>
    <row r="40" spans="1:17" s="47" customFormat="1" ht="15.75" customHeight="1">
      <c r="A40" s="46"/>
      <c r="B40" s="56" t="s">
        <v>102</v>
      </c>
      <c r="C40" s="60" t="s">
        <v>102</v>
      </c>
      <c r="D40" s="56" t="s">
        <v>102</v>
      </c>
      <c r="E40" s="89" t="s">
        <v>81</v>
      </c>
      <c r="F40" s="174">
        <f>F31+F22+F14+F20+F12+F28+F17</f>
        <v>107868</v>
      </c>
      <c r="G40" s="174">
        <f>G31+G22+G14+G20+G12+G28+B45+G17</f>
        <v>211952</v>
      </c>
      <c r="H40" s="174">
        <f>H31+H22+H14+H20+H12</f>
        <v>5850937</v>
      </c>
      <c r="I40" s="174">
        <f>I31+I22+I14+I20+I12</f>
        <v>633670</v>
      </c>
      <c r="J40" s="174">
        <f>J31</f>
        <v>-104084</v>
      </c>
      <c r="K40" s="174">
        <f aca="true" t="shared" si="6" ref="K40:P40">K31+K22+K14+K20+K12+K28+K25</f>
        <v>868520</v>
      </c>
      <c r="L40" s="174">
        <f t="shared" si="6"/>
        <v>864820</v>
      </c>
      <c r="M40" s="174">
        <f t="shared" si="6"/>
        <v>3700</v>
      </c>
      <c r="N40" s="174">
        <f t="shared" si="6"/>
        <v>0</v>
      </c>
      <c r="O40" s="174">
        <f t="shared" si="6"/>
        <v>0</v>
      </c>
      <c r="P40" s="174">
        <f t="shared" si="6"/>
        <v>864820</v>
      </c>
      <c r="Q40" s="174">
        <f>Q31+Q22+Q14+Q20+Q12+Q25+Q28+Q17</f>
        <v>976388</v>
      </c>
    </row>
    <row r="41" spans="1:17" s="47" customFormat="1" ht="12.75">
      <c r="A41" s="46"/>
      <c r="B41" s="63"/>
      <c r="C41" s="63"/>
      <c r="D41" s="63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s="47" customFormat="1" ht="23.25" customHeight="1">
      <c r="A42" s="46"/>
      <c r="B42" s="219" t="s">
        <v>110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8" s="47" customFormat="1" ht="23.25" customHeight="1">
      <c r="A43" s="4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</row>
    <row r="44" spans="1:18" s="47" customFormat="1" ht="29.25" customHeight="1">
      <c r="A44" s="4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</row>
    <row r="45" spans="1:17" s="47" customFormat="1" ht="27.75" customHeight="1">
      <c r="A45" s="46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</row>
  </sheetData>
  <sheetProtection/>
  <mergeCells count="27">
    <mergeCell ref="B3:Q3"/>
    <mergeCell ref="H6:I6"/>
    <mergeCell ref="Q5:Q8"/>
    <mergeCell ref="B45:Q45"/>
    <mergeCell ref="H7:H8"/>
    <mergeCell ref="I7:I8"/>
    <mergeCell ref="C5:C8"/>
    <mergeCell ref="K6:K8"/>
    <mergeCell ref="B43:R43"/>
    <mergeCell ref="B44:R44"/>
    <mergeCell ref="B1:Q1"/>
    <mergeCell ref="N6:O6"/>
    <mergeCell ref="F5:J5"/>
    <mergeCell ref="J6:J8"/>
    <mergeCell ref="O2:R2"/>
    <mergeCell ref="N7:N8"/>
    <mergeCell ref="D5:D8"/>
    <mergeCell ref="E5:E8"/>
    <mergeCell ref="F6:F8"/>
    <mergeCell ref="K5:P5"/>
    <mergeCell ref="B42:Q42"/>
    <mergeCell ref="O7:O8"/>
    <mergeCell ref="P6:P8"/>
    <mergeCell ref="G6:G8"/>
    <mergeCell ref="M6:M8"/>
    <mergeCell ref="B5:B8"/>
    <mergeCell ref="L6:L8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9"/>
  <sheetViews>
    <sheetView showGridLines="0" showZeros="0" zoomScale="145" zoomScaleNormal="145" zoomScaleSheetLayoutView="90" workbookViewId="0" topLeftCell="N5">
      <selection activeCell="AI13" sqref="AI13"/>
    </sheetView>
  </sheetViews>
  <sheetFormatPr defaultColWidth="9.16015625" defaultRowHeight="12.75"/>
  <cols>
    <col min="1" max="1" width="3.83203125" style="6" hidden="1" customWidth="1"/>
    <col min="2" max="2" width="12.33203125" style="33" customWidth="1"/>
    <col min="3" max="3" width="22.83203125" style="33" customWidth="1"/>
    <col min="4" max="4" width="13" style="6" customWidth="1"/>
    <col min="5" max="5" width="13.66015625" style="6" customWidth="1"/>
    <col min="6" max="6" width="7.16015625" style="6" customWidth="1"/>
    <col min="7" max="7" width="3.16015625" style="6" customWidth="1"/>
    <col min="8" max="8" width="8.33203125" style="6" customWidth="1"/>
    <col min="9" max="9" width="17.5" style="6" customWidth="1"/>
    <col min="10" max="10" width="13" style="6" customWidth="1"/>
    <col min="11" max="13" width="13.83203125" style="6" customWidth="1"/>
    <col min="14" max="18" width="16.83203125" style="6" customWidth="1"/>
    <col min="19" max="19" width="10" style="6" customWidth="1"/>
    <col min="20" max="21" width="9.33203125" style="6" customWidth="1"/>
    <col min="22" max="22" width="9.16015625" style="6" hidden="1" customWidth="1"/>
    <col min="23" max="23" width="8" style="6" hidden="1" customWidth="1"/>
    <col min="24" max="24" width="8.16015625" style="6" hidden="1" customWidth="1"/>
    <col min="25" max="25" width="5.66015625" style="6" hidden="1" customWidth="1"/>
    <col min="26" max="27" width="8.16015625" style="6" hidden="1" customWidth="1"/>
    <col min="28" max="28" width="9.5" style="6" hidden="1" customWidth="1"/>
    <col min="29" max="29" width="9.5" style="6" customWidth="1"/>
    <col min="30" max="30" width="11.66015625" style="6" customWidth="1"/>
    <col min="31" max="31" width="14.83203125" style="6" customWidth="1"/>
    <col min="32" max="32" width="13" style="6" customWidth="1"/>
    <col min="33" max="33" width="9.16015625" style="5" hidden="1" customWidth="1"/>
    <col min="34" max="16384" width="9.16015625" style="5" customWidth="1"/>
  </cols>
  <sheetData>
    <row r="1" spans="1:32" s="20" customFormat="1" ht="18" customHeight="1" hidden="1">
      <c r="A1" s="19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</row>
    <row r="2" spans="1:34" ht="81" customHeight="1">
      <c r="A2" s="3"/>
      <c r="B2" s="3"/>
      <c r="C2" s="3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237" t="s">
        <v>173</v>
      </c>
      <c r="AE2" s="237"/>
      <c r="AF2" s="237"/>
      <c r="AG2" s="237"/>
      <c r="AH2" s="237"/>
    </row>
    <row r="3" spans="1:32" ht="35.25" customHeight="1" thickBot="1">
      <c r="A3" s="3"/>
      <c r="B3" s="241" t="s">
        <v>129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:32" ht="4.5" customHeight="1" hidden="1">
      <c r="B4" s="127"/>
      <c r="C4" s="128"/>
      <c r="D4" s="130"/>
      <c r="E4" s="130"/>
      <c r="F4" s="130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2" t="s">
        <v>26</v>
      </c>
    </row>
    <row r="5" spans="1:32" s="47" customFormat="1" ht="33.75" customHeight="1" thickBot="1">
      <c r="A5" s="48"/>
      <c r="B5" s="231" t="s">
        <v>0</v>
      </c>
      <c r="C5" s="292" t="s">
        <v>103</v>
      </c>
      <c r="D5" s="293"/>
      <c r="E5" s="293"/>
      <c r="F5" s="293"/>
      <c r="G5" s="293"/>
      <c r="H5" s="294"/>
      <c r="I5" s="256" t="s">
        <v>122</v>
      </c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7"/>
      <c r="AE5" s="258"/>
      <c r="AF5" s="194"/>
    </row>
    <row r="6" spans="1:32" s="47" customFormat="1" ht="16.5" customHeight="1">
      <c r="A6" s="49"/>
      <c r="B6" s="232"/>
      <c r="C6" s="292"/>
      <c r="D6" s="268" t="s">
        <v>104</v>
      </c>
      <c r="E6" s="269"/>
      <c r="F6" s="268"/>
      <c r="G6" s="270"/>
      <c r="H6" s="252" t="s">
        <v>81</v>
      </c>
      <c r="I6" s="268" t="s">
        <v>104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70"/>
      <c r="AE6" s="246" t="s">
        <v>220</v>
      </c>
      <c r="AF6" s="252" t="s">
        <v>81</v>
      </c>
    </row>
    <row r="7" spans="1:32" s="47" customFormat="1" ht="16.5" customHeight="1" thickBot="1">
      <c r="A7" s="49"/>
      <c r="B7" s="232"/>
      <c r="C7" s="292"/>
      <c r="D7" s="271"/>
      <c r="E7" s="272"/>
      <c r="F7" s="271"/>
      <c r="G7" s="273"/>
      <c r="H7" s="252"/>
      <c r="I7" s="271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3"/>
      <c r="AE7" s="247"/>
      <c r="AF7" s="252"/>
    </row>
    <row r="8" spans="1:32" s="47" customFormat="1" ht="27" customHeight="1" thickBot="1">
      <c r="A8" s="50"/>
      <c r="B8" s="232"/>
      <c r="C8" s="292"/>
      <c r="D8" s="250"/>
      <c r="E8" s="250"/>
      <c r="F8" s="250"/>
      <c r="G8" s="251"/>
      <c r="H8" s="253"/>
      <c r="I8" s="256" t="s">
        <v>105</v>
      </c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196" t="s">
        <v>105</v>
      </c>
      <c r="AF8" s="253"/>
    </row>
    <row r="9" spans="1:32" s="47" customFormat="1" ht="41.25" customHeight="1" thickBot="1">
      <c r="A9" s="51"/>
      <c r="B9" s="232"/>
      <c r="C9" s="292"/>
      <c r="D9" s="295" t="s">
        <v>169</v>
      </c>
      <c r="E9" s="197"/>
      <c r="F9" s="269"/>
      <c r="G9" s="270"/>
      <c r="H9" s="254"/>
      <c r="I9" s="246" t="s">
        <v>226</v>
      </c>
      <c r="J9" s="299" t="s">
        <v>213</v>
      </c>
      <c r="K9" s="299" t="s">
        <v>211</v>
      </c>
      <c r="L9" s="248" t="s">
        <v>227</v>
      </c>
      <c r="M9" s="249"/>
      <c r="N9" s="299" t="s">
        <v>210</v>
      </c>
      <c r="O9" s="248" t="s">
        <v>230</v>
      </c>
      <c r="P9" s="257"/>
      <c r="Q9" s="257"/>
      <c r="R9" s="249"/>
      <c r="S9" s="261" t="s">
        <v>222</v>
      </c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3"/>
      <c r="AE9" s="201" t="s">
        <v>222</v>
      </c>
      <c r="AF9" s="254"/>
    </row>
    <row r="10" spans="1:32" s="47" customFormat="1" ht="74.25" customHeight="1" thickBot="1">
      <c r="A10" s="51"/>
      <c r="B10" s="232"/>
      <c r="C10" s="292"/>
      <c r="D10" s="296"/>
      <c r="E10" s="296" t="s">
        <v>170</v>
      </c>
      <c r="F10" s="288"/>
      <c r="G10" s="290"/>
      <c r="H10" s="254"/>
      <c r="I10" s="259"/>
      <c r="J10" s="300"/>
      <c r="K10" s="300"/>
      <c r="L10" s="204"/>
      <c r="M10" s="204"/>
      <c r="N10" s="300"/>
      <c r="O10" s="248" t="s">
        <v>231</v>
      </c>
      <c r="P10" s="249"/>
      <c r="Q10" s="248" t="s">
        <v>232</v>
      </c>
      <c r="R10" s="249"/>
      <c r="S10" s="259" t="s">
        <v>218</v>
      </c>
      <c r="T10" s="277" t="s">
        <v>219</v>
      </c>
      <c r="U10" s="231" t="s">
        <v>172</v>
      </c>
      <c r="V10" s="198"/>
      <c r="W10" s="198"/>
      <c r="X10" s="198"/>
      <c r="Y10" s="198"/>
      <c r="Z10" s="198"/>
      <c r="AA10" s="198"/>
      <c r="AB10" s="199"/>
      <c r="AC10" s="265" t="s">
        <v>171</v>
      </c>
      <c r="AD10" s="267" t="s">
        <v>7</v>
      </c>
      <c r="AE10" s="259" t="s">
        <v>221</v>
      </c>
      <c r="AF10" s="254"/>
    </row>
    <row r="11" spans="1:32" s="47" customFormat="1" ht="154.5" customHeight="1" thickBot="1">
      <c r="A11" s="51"/>
      <c r="B11" s="233"/>
      <c r="C11" s="292"/>
      <c r="D11" s="297"/>
      <c r="E11" s="297"/>
      <c r="F11" s="289"/>
      <c r="G11" s="291"/>
      <c r="H11" s="255"/>
      <c r="I11" s="260"/>
      <c r="J11" s="260"/>
      <c r="K11" s="260"/>
      <c r="L11" s="205" t="s">
        <v>228</v>
      </c>
      <c r="M11" s="205" t="s">
        <v>229</v>
      </c>
      <c r="N11" s="260"/>
      <c r="O11" s="205" t="s">
        <v>218</v>
      </c>
      <c r="P11" s="205" t="s">
        <v>233</v>
      </c>
      <c r="Q11" s="205" t="s">
        <v>218</v>
      </c>
      <c r="R11" s="205" t="s">
        <v>233</v>
      </c>
      <c r="S11" s="260"/>
      <c r="T11" s="278"/>
      <c r="U11" s="264"/>
      <c r="V11" s="200"/>
      <c r="W11" s="200"/>
      <c r="X11" s="200"/>
      <c r="Y11" s="200"/>
      <c r="Z11" s="200"/>
      <c r="AA11" s="200"/>
      <c r="AB11" s="200"/>
      <c r="AC11" s="266"/>
      <c r="AD11" s="260"/>
      <c r="AE11" s="276"/>
      <c r="AF11" s="255"/>
    </row>
    <row r="12" spans="1:32" s="47" customFormat="1" ht="9.75" customHeight="1">
      <c r="A12" s="51"/>
      <c r="B12" s="133"/>
      <c r="C12" s="193"/>
      <c r="D12" s="193">
        <v>41034500</v>
      </c>
      <c r="E12" s="193">
        <v>41033200</v>
      </c>
      <c r="F12" s="301"/>
      <c r="G12" s="302"/>
      <c r="H12" s="192"/>
      <c r="I12" s="192">
        <v>9130</v>
      </c>
      <c r="J12" s="192">
        <v>9310</v>
      </c>
      <c r="K12" s="192">
        <v>9330</v>
      </c>
      <c r="L12" s="202">
        <v>9330</v>
      </c>
      <c r="M12" s="202">
        <v>9330</v>
      </c>
      <c r="N12" s="192">
        <v>9350</v>
      </c>
      <c r="O12" s="202">
        <v>9350</v>
      </c>
      <c r="P12" s="202">
        <v>9350</v>
      </c>
      <c r="Q12" s="202">
        <v>9350</v>
      </c>
      <c r="R12" s="202">
        <v>9350</v>
      </c>
      <c r="S12" s="192">
        <v>9770</v>
      </c>
      <c r="T12" s="134">
        <v>9770</v>
      </c>
      <c r="U12" s="134">
        <v>9770</v>
      </c>
      <c r="V12" s="279">
        <v>13</v>
      </c>
      <c r="W12" s="280"/>
      <c r="X12" s="280"/>
      <c r="Y12" s="280"/>
      <c r="Z12" s="280"/>
      <c r="AA12" s="280"/>
      <c r="AB12" s="281"/>
      <c r="AC12" s="134">
        <v>9770</v>
      </c>
      <c r="AD12" s="135">
        <v>9770</v>
      </c>
      <c r="AE12" s="135">
        <v>9770</v>
      </c>
      <c r="AF12" s="134"/>
    </row>
    <row r="13" spans="1:32" s="47" customFormat="1" ht="29.25" customHeight="1">
      <c r="A13" s="51"/>
      <c r="B13" s="147">
        <v>1</v>
      </c>
      <c r="C13" s="193">
        <v>2</v>
      </c>
      <c r="D13" s="193">
        <v>5</v>
      </c>
      <c r="E13" s="193">
        <v>6</v>
      </c>
      <c r="F13" s="292">
        <v>7</v>
      </c>
      <c r="G13" s="298"/>
      <c r="H13" s="192">
        <v>8</v>
      </c>
      <c r="I13" s="192">
        <v>9</v>
      </c>
      <c r="J13" s="192">
        <v>10</v>
      </c>
      <c r="K13" s="192">
        <v>11</v>
      </c>
      <c r="L13" s="202"/>
      <c r="M13" s="202"/>
      <c r="N13" s="192">
        <v>12</v>
      </c>
      <c r="O13" s="202"/>
      <c r="P13" s="202"/>
      <c r="Q13" s="202"/>
      <c r="R13" s="202"/>
      <c r="S13" s="192">
        <v>13</v>
      </c>
      <c r="T13" s="134">
        <v>14</v>
      </c>
      <c r="U13" s="134">
        <v>15</v>
      </c>
      <c r="V13" s="282"/>
      <c r="W13" s="283"/>
      <c r="X13" s="283"/>
      <c r="Y13" s="283"/>
      <c r="Z13" s="283"/>
      <c r="AA13" s="283"/>
      <c r="AB13" s="284"/>
      <c r="AC13" s="134">
        <v>16</v>
      </c>
      <c r="AD13" s="135">
        <v>17</v>
      </c>
      <c r="AE13" s="195">
        <v>18</v>
      </c>
      <c r="AF13" s="148">
        <v>19</v>
      </c>
    </row>
    <row r="14" spans="1:32" s="47" customFormat="1" ht="29.25" customHeight="1">
      <c r="A14" s="51"/>
      <c r="B14" s="179">
        <v>16530000000</v>
      </c>
      <c r="C14" s="193" t="s">
        <v>146</v>
      </c>
      <c r="D14" s="193">
        <v>200000</v>
      </c>
      <c r="E14" s="193">
        <v>354800</v>
      </c>
      <c r="F14" s="292"/>
      <c r="G14" s="298"/>
      <c r="H14" s="192">
        <f>D14+E14</f>
        <v>554800</v>
      </c>
      <c r="I14" s="192"/>
      <c r="J14" s="192"/>
      <c r="K14" s="192"/>
      <c r="L14" s="202"/>
      <c r="M14" s="202"/>
      <c r="N14" s="192"/>
      <c r="O14" s="202"/>
      <c r="P14" s="202"/>
      <c r="Q14" s="202"/>
      <c r="R14" s="202"/>
      <c r="S14" s="192"/>
      <c r="T14" s="134"/>
      <c r="U14" s="134"/>
      <c r="V14" s="282"/>
      <c r="W14" s="283"/>
      <c r="X14" s="283"/>
      <c r="Y14" s="283"/>
      <c r="Z14" s="283"/>
      <c r="AA14" s="283"/>
      <c r="AB14" s="284"/>
      <c r="AC14" s="134"/>
      <c r="AD14" s="135"/>
      <c r="AE14" s="195"/>
      <c r="AF14" s="148"/>
    </row>
    <row r="15" spans="1:32" s="55" customFormat="1" ht="24" customHeight="1">
      <c r="A15" s="52"/>
      <c r="B15" s="144" t="s">
        <v>106</v>
      </c>
      <c r="C15" s="144" t="s">
        <v>107</v>
      </c>
      <c r="D15" s="143"/>
      <c r="E15" s="143"/>
      <c r="F15" s="274"/>
      <c r="G15" s="275"/>
      <c r="H15" s="143"/>
      <c r="I15" s="143">
        <v>-1104680</v>
      </c>
      <c r="J15" s="143">
        <v>-5739500</v>
      </c>
      <c r="K15" s="143">
        <v>-52217</v>
      </c>
      <c r="L15" s="143">
        <v>-38006</v>
      </c>
      <c r="M15" s="143">
        <v>-14211</v>
      </c>
      <c r="N15" s="143">
        <v>-106389</v>
      </c>
      <c r="O15" s="143">
        <v>-74373</v>
      </c>
      <c r="P15" s="143">
        <v>-15500</v>
      </c>
      <c r="Q15" s="143">
        <v>-15516</v>
      </c>
      <c r="R15" s="143">
        <v>-1000</v>
      </c>
      <c r="S15" s="143">
        <v>-664000</v>
      </c>
      <c r="T15" s="169">
        <v>-53800</v>
      </c>
      <c r="U15" s="169">
        <v>6120</v>
      </c>
      <c r="V15" s="282"/>
      <c r="W15" s="283"/>
      <c r="X15" s="283"/>
      <c r="Y15" s="283"/>
      <c r="Z15" s="283"/>
      <c r="AA15" s="283"/>
      <c r="AB15" s="284"/>
      <c r="AC15" s="134">
        <v>2832</v>
      </c>
      <c r="AD15" s="169">
        <f>S15+T15+U15+AC15</f>
        <v>-708848</v>
      </c>
      <c r="AE15" s="170">
        <v>2962</v>
      </c>
      <c r="AF15" s="170">
        <f>AD15+N15+K15+J15+I15</f>
        <v>-7711634</v>
      </c>
    </row>
    <row r="16" spans="1:32" s="55" customFormat="1" ht="24" customHeight="1" hidden="1">
      <c r="A16" s="52"/>
      <c r="B16" s="144" t="s">
        <v>109</v>
      </c>
      <c r="C16" s="144" t="s">
        <v>107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69"/>
      <c r="U16" s="169"/>
      <c r="V16" s="282"/>
      <c r="W16" s="283"/>
      <c r="X16" s="283"/>
      <c r="Y16" s="283"/>
      <c r="Z16" s="283"/>
      <c r="AA16" s="283"/>
      <c r="AB16" s="284"/>
      <c r="AC16" s="134"/>
      <c r="AD16" s="169"/>
      <c r="AE16" s="170"/>
      <c r="AF16" s="170">
        <f>AD16+N16+K16+J16+I16</f>
        <v>0</v>
      </c>
    </row>
    <row r="17" spans="1:32" s="47" customFormat="1" ht="15.75" customHeight="1">
      <c r="A17" s="46"/>
      <c r="B17" s="144" t="s">
        <v>102</v>
      </c>
      <c r="C17" s="145" t="s">
        <v>102</v>
      </c>
      <c r="D17" s="143">
        <f>D14</f>
        <v>200000</v>
      </c>
      <c r="E17" s="143">
        <f>E14</f>
        <v>354800</v>
      </c>
      <c r="F17" s="274"/>
      <c r="G17" s="275"/>
      <c r="H17" s="143">
        <f>D17+E17</f>
        <v>554800</v>
      </c>
      <c r="I17" s="143">
        <f aca="true" t="shared" si="0" ref="I17:U17">I15</f>
        <v>-1104680</v>
      </c>
      <c r="J17" s="143">
        <f t="shared" si="0"/>
        <v>-5739500</v>
      </c>
      <c r="K17" s="143">
        <f t="shared" si="0"/>
        <v>-52217</v>
      </c>
      <c r="L17" s="143">
        <f aca="true" t="shared" si="1" ref="L17:R17">L15</f>
        <v>-38006</v>
      </c>
      <c r="M17" s="143">
        <f t="shared" si="1"/>
        <v>-14211</v>
      </c>
      <c r="N17" s="143">
        <f t="shared" si="1"/>
        <v>-106389</v>
      </c>
      <c r="O17" s="143">
        <f t="shared" si="1"/>
        <v>-74373</v>
      </c>
      <c r="P17" s="143">
        <f t="shared" si="1"/>
        <v>-15500</v>
      </c>
      <c r="Q17" s="143">
        <f t="shared" si="1"/>
        <v>-15516</v>
      </c>
      <c r="R17" s="143">
        <f t="shared" si="1"/>
        <v>-1000</v>
      </c>
      <c r="S17" s="143">
        <f t="shared" si="0"/>
        <v>-664000</v>
      </c>
      <c r="T17" s="169">
        <f t="shared" si="0"/>
        <v>-53800</v>
      </c>
      <c r="U17" s="169">
        <f t="shared" si="0"/>
        <v>6120</v>
      </c>
      <c r="V17" s="285"/>
      <c r="W17" s="286"/>
      <c r="X17" s="286"/>
      <c r="Y17" s="286"/>
      <c r="Z17" s="286"/>
      <c r="AA17" s="286"/>
      <c r="AB17" s="287"/>
      <c r="AC17" s="134">
        <v>2832</v>
      </c>
      <c r="AD17" s="169">
        <f>AD15</f>
        <v>-708848</v>
      </c>
      <c r="AE17" s="169">
        <v>2962</v>
      </c>
      <c r="AF17" s="169">
        <f>AD17+N17+K17+J17+I17</f>
        <v>-7711634</v>
      </c>
    </row>
    <row r="18" spans="1:32" s="47" customFormat="1" ht="42" customHeight="1">
      <c r="A18" s="46"/>
      <c r="B18" s="81" t="s">
        <v>112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7" customFormat="1" ht="23.25" customHeight="1">
      <c r="A19" s="46"/>
      <c r="B19" s="126"/>
      <c r="C19" s="126"/>
      <c r="D19" s="126"/>
      <c r="E19" s="184"/>
      <c r="F19" s="126"/>
      <c r="G19" s="126"/>
      <c r="H19" s="126"/>
      <c r="I19" s="181"/>
      <c r="J19" s="191"/>
      <c r="K19" s="191"/>
      <c r="L19" s="203"/>
      <c r="M19" s="203"/>
      <c r="N19" s="191"/>
      <c r="O19" s="203"/>
      <c r="P19" s="203"/>
      <c r="Q19" s="203"/>
      <c r="R19" s="203"/>
      <c r="S19" s="19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7" customFormat="1" ht="23.25" customHeight="1">
      <c r="A20" s="46"/>
      <c r="B20" s="126"/>
      <c r="C20" s="126"/>
      <c r="D20" s="126"/>
      <c r="E20" s="184"/>
      <c r="F20" s="126"/>
      <c r="G20" s="126"/>
      <c r="H20" s="126"/>
      <c r="I20" s="181"/>
      <c r="J20" s="191"/>
      <c r="K20" s="191"/>
      <c r="L20" s="203"/>
      <c r="M20" s="203"/>
      <c r="N20" s="191"/>
      <c r="O20" s="203"/>
      <c r="P20" s="203"/>
      <c r="Q20" s="203"/>
      <c r="R20" s="203"/>
      <c r="S20" s="19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7" customFormat="1" ht="29.25" customHeight="1">
      <c r="A21" s="4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7" customFormat="1" ht="27.75" customHeight="1">
      <c r="A22" s="4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:3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2:3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:32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:32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2:32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2:32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2:3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:32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:32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:32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2:32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2:32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2:32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2:3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:3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:3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2:3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2:32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2:32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2:32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2:32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2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2:32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2:32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2:32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2:3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2:3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2:32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2:32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2:3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2:3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2:32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2:32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2:32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2:32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:32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2:32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:32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2:32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2:32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2:32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2:3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2:32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2:32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:32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2:32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2:32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2:32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:32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2:32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</sheetData>
  <sheetProtection/>
  <mergeCells count="40">
    <mergeCell ref="E10:E11"/>
    <mergeCell ref="D6:E7"/>
    <mergeCell ref="F14:G14"/>
    <mergeCell ref="O9:R9"/>
    <mergeCell ref="J9:J11"/>
    <mergeCell ref="K9:K11"/>
    <mergeCell ref="N9:N11"/>
    <mergeCell ref="F12:G12"/>
    <mergeCell ref="F13:G13"/>
    <mergeCell ref="I9:I11"/>
    <mergeCell ref="B1:AF1"/>
    <mergeCell ref="B3:AF3"/>
    <mergeCell ref="B5:B11"/>
    <mergeCell ref="C5:C11"/>
    <mergeCell ref="D5:H5"/>
    <mergeCell ref="H6:H11"/>
    <mergeCell ref="F6:G7"/>
    <mergeCell ref="L9:M9"/>
    <mergeCell ref="AD2:AH2"/>
    <mergeCell ref="D9:D11"/>
    <mergeCell ref="AD10:AD11"/>
    <mergeCell ref="I6:AD7"/>
    <mergeCell ref="I8:AD8"/>
    <mergeCell ref="F15:G15"/>
    <mergeCell ref="F17:G17"/>
    <mergeCell ref="AE10:AE11"/>
    <mergeCell ref="T10:T11"/>
    <mergeCell ref="V12:AB17"/>
    <mergeCell ref="F9:F11"/>
    <mergeCell ref="G9:G11"/>
    <mergeCell ref="AE6:AE7"/>
    <mergeCell ref="O10:P10"/>
    <mergeCell ref="Q10:R10"/>
    <mergeCell ref="D8:G8"/>
    <mergeCell ref="AF6:AF11"/>
    <mergeCell ref="I5:AE5"/>
    <mergeCell ref="S10:S11"/>
    <mergeCell ref="S9:AD9"/>
    <mergeCell ref="U10:U11"/>
    <mergeCell ref="AC10:AC11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7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90" workbookViewId="0" topLeftCell="B11">
      <selection activeCell="P17" sqref="P17"/>
    </sheetView>
  </sheetViews>
  <sheetFormatPr defaultColWidth="9.16015625" defaultRowHeight="12.75"/>
  <cols>
    <col min="1" max="1" width="3.83203125" style="6" hidden="1" customWidth="1"/>
    <col min="2" max="2" width="15.16015625" style="33" customWidth="1"/>
    <col min="3" max="3" width="14" style="33" customWidth="1"/>
    <col min="4" max="4" width="16" style="33" customWidth="1"/>
    <col min="5" max="5" width="48.5" style="6" customWidth="1"/>
    <col min="6" max="6" width="45" style="6" customWidth="1"/>
    <col min="7" max="10" width="21.16015625" style="6" customWidth="1"/>
    <col min="11" max="16384" width="9.16015625" style="5" customWidth="1"/>
  </cols>
  <sheetData>
    <row r="1" spans="1:10" s="20" customFormat="1" ht="22.5" customHeight="1">
      <c r="A1" s="19"/>
      <c r="B1" s="234"/>
      <c r="C1" s="234"/>
      <c r="D1" s="234"/>
      <c r="E1" s="234"/>
      <c r="F1" s="234"/>
      <c r="G1" s="234"/>
      <c r="H1" s="234"/>
      <c r="I1" s="234"/>
      <c r="J1" s="234"/>
    </row>
    <row r="2" spans="7:10" ht="69.75" customHeight="1">
      <c r="G2" s="216" t="s">
        <v>174</v>
      </c>
      <c r="H2" s="216"/>
      <c r="I2" s="216"/>
      <c r="J2" s="216"/>
    </row>
    <row r="3" spans="1:10" ht="25.5" customHeight="1">
      <c r="A3" s="3"/>
      <c r="B3" s="305" t="s">
        <v>126</v>
      </c>
      <c r="C3" s="306"/>
      <c r="D3" s="306"/>
      <c r="E3" s="306"/>
      <c r="F3" s="306"/>
      <c r="G3" s="306"/>
      <c r="H3" s="306"/>
      <c r="I3" s="306"/>
      <c r="J3" s="306"/>
    </row>
    <row r="4" spans="2:10" ht="8.25" customHeight="1">
      <c r="B4" s="34"/>
      <c r="C4" s="35"/>
      <c r="D4" s="35"/>
      <c r="E4" s="7"/>
      <c r="F4" s="39"/>
      <c r="G4" s="39"/>
      <c r="H4" s="40"/>
      <c r="I4" s="39"/>
      <c r="J4" s="26" t="s">
        <v>26</v>
      </c>
    </row>
    <row r="5" spans="1:10" ht="82.5" customHeight="1">
      <c r="A5" s="38"/>
      <c r="B5" s="23" t="s">
        <v>82</v>
      </c>
      <c r="C5" s="121" t="s">
        <v>86</v>
      </c>
      <c r="D5" s="121" t="s">
        <v>87</v>
      </c>
      <c r="E5" s="121" t="s">
        <v>88</v>
      </c>
      <c r="F5" s="122" t="s">
        <v>89</v>
      </c>
      <c r="G5" s="122" t="s">
        <v>90</v>
      </c>
      <c r="H5" s="122" t="s">
        <v>91</v>
      </c>
      <c r="I5" s="122" t="s">
        <v>92</v>
      </c>
      <c r="J5" s="122" t="s">
        <v>93</v>
      </c>
    </row>
    <row r="6" spans="1:10" ht="19.5" customHeight="1">
      <c r="A6" s="38"/>
      <c r="B6" s="23">
        <v>1</v>
      </c>
      <c r="C6" s="23">
        <v>2</v>
      </c>
      <c r="D6" s="23">
        <v>3</v>
      </c>
      <c r="E6" s="43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</row>
    <row r="7" spans="1:10" s="12" customFormat="1" ht="29.25" customHeight="1">
      <c r="A7" s="11"/>
      <c r="B7" s="36" t="s">
        <v>23</v>
      </c>
      <c r="C7" s="36"/>
      <c r="D7" s="36"/>
      <c r="E7" s="28" t="s">
        <v>27</v>
      </c>
      <c r="F7" s="29"/>
      <c r="G7" s="29"/>
      <c r="H7" s="29"/>
      <c r="I7" s="29"/>
      <c r="J7" s="29"/>
    </row>
    <row r="8" spans="2:10" ht="30" customHeight="1">
      <c r="B8" s="36" t="s">
        <v>25</v>
      </c>
      <c r="C8" s="36"/>
      <c r="D8" s="36"/>
      <c r="E8" s="28" t="s">
        <v>43</v>
      </c>
      <c r="F8" s="30"/>
      <c r="G8" s="30"/>
      <c r="H8" s="30"/>
      <c r="I8" s="30"/>
      <c r="J8" s="30"/>
    </row>
    <row r="9" spans="2:10" ht="0.75" customHeight="1">
      <c r="B9" s="53" t="s">
        <v>47</v>
      </c>
      <c r="C9" s="53" t="s">
        <v>64</v>
      </c>
      <c r="D9" s="90"/>
      <c r="E9" s="90" t="s">
        <v>48</v>
      </c>
      <c r="F9" s="30"/>
      <c r="G9" s="30"/>
      <c r="H9" s="30"/>
      <c r="I9" s="30"/>
      <c r="J9" s="30"/>
    </row>
    <row r="10" spans="2:10" ht="9.75" customHeight="1" hidden="1">
      <c r="B10" s="53" t="s">
        <v>29</v>
      </c>
      <c r="C10" s="56" t="s">
        <v>28</v>
      </c>
      <c r="D10" s="56" t="s">
        <v>14</v>
      </c>
      <c r="E10" s="88" t="s">
        <v>46</v>
      </c>
      <c r="F10" s="32" t="s">
        <v>45</v>
      </c>
      <c r="G10" s="30"/>
      <c r="H10" s="30"/>
      <c r="I10" s="30"/>
      <c r="J10" s="32"/>
    </row>
    <row r="11" spans="2:10" ht="35.25" customHeight="1">
      <c r="B11" s="53" t="s">
        <v>53</v>
      </c>
      <c r="C11" s="53" t="s">
        <v>65</v>
      </c>
      <c r="D11" s="53"/>
      <c r="E11" s="61" t="s">
        <v>54</v>
      </c>
      <c r="F11" s="30"/>
      <c r="G11" s="30"/>
      <c r="H11" s="30"/>
      <c r="I11" s="30">
        <f>I12</f>
        <v>104084</v>
      </c>
      <c r="J11" s="32"/>
    </row>
    <row r="12" spans="2:10" ht="56.25" customHeight="1">
      <c r="B12" s="56" t="s">
        <v>201</v>
      </c>
      <c r="C12" s="56" t="s">
        <v>203</v>
      </c>
      <c r="D12" s="56" t="s">
        <v>135</v>
      </c>
      <c r="E12" s="91" t="s">
        <v>216</v>
      </c>
      <c r="F12" s="32" t="s">
        <v>217</v>
      </c>
      <c r="G12" s="161">
        <v>2019</v>
      </c>
      <c r="H12" s="32"/>
      <c r="I12" s="32">
        <v>104084</v>
      </c>
      <c r="J12" s="32"/>
    </row>
    <row r="13" spans="2:10" ht="21.75" customHeight="1">
      <c r="B13" s="53" t="s">
        <v>123</v>
      </c>
      <c r="C13" s="58">
        <v>6000</v>
      </c>
      <c r="D13" s="56"/>
      <c r="E13" s="61" t="s">
        <v>124</v>
      </c>
      <c r="F13" s="32"/>
      <c r="G13" s="32"/>
      <c r="H13" s="32"/>
      <c r="I13" s="186">
        <f>I16+I17+I18+I20+I19</f>
        <v>402974</v>
      </c>
      <c r="J13" s="76"/>
    </row>
    <row r="14" spans="2:10" ht="15" hidden="1">
      <c r="B14" s="73" t="s">
        <v>60</v>
      </c>
      <c r="C14" s="74">
        <v>7200</v>
      </c>
      <c r="D14" s="73"/>
      <c r="E14" s="62" t="s">
        <v>44</v>
      </c>
      <c r="F14" s="32"/>
      <c r="G14" s="32"/>
      <c r="H14" s="32"/>
      <c r="I14" s="32"/>
      <c r="J14" s="76"/>
    </row>
    <row r="15" spans="2:10" ht="16.5" customHeight="1" hidden="1">
      <c r="B15" s="56" t="s">
        <v>41</v>
      </c>
      <c r="C15" s="60">
        <v>7220</v>
      </c>
      <c r="D15" s="56" t="s">
        <v>42</v>
      </c>
      <c r="E15" s="57" t="s">
        <v>61</v>
      </c>
      <c r="F15" s="32" t="s">
        <v>74</v>
      </c>
      <c r="G15" s="32"/>
      <c r="H15" s="32"/>
      <c r="I15" s="32"/>
      <c r="J15" s="76"/>
    </row>
    <row r="16" spans="2:10" ht="33" customHeight="1">
      <c r="B16" s="69" t="s">
        <v>117</v>
      </c>
      <c r="C16" s="70">
        <v>6030</v>
      </c>
      <c r="D16" s="69"/>
      <c r="E16" s="75" t="s">
        <v>125</v>
      </c>
      <c r="F16" s="142" t="s">
        <v>175</v>
      </c>
      <c r="G16" s="161">
        <v>2019</v>
      </c>
      <c r="H16" s="32"/>
      <c r="I16" s="146">
        <v>100000</v>
      </c>
      <c r="J16" s="76">
        <v>100</v>
      </c>
    </row>
    <row r="17" spans="2:10" ht="31.5" customHeight="1">
      <c r="B17" s="69"/>
      <c r="C17" s="70"/>
      <c r="D17" s="69"/>
      <c r="E17" s="75"/>
      <c r="F17" s="142" t="s">
        <v>157</v>
      </c>
      <c r="G17" s="161">
        <v>2019</v>
      </c>
      <c r="H17" s="32"/>
      <c r="I17" s="146">
        <v>-100000</v>
      </c>
      <c r="J17" s="76"/>
    </row>
    <row r="18" spans="2:10" ht="33.75" customHeight="1">
      <c r="B18" s="69"/>
      <c r="C18" s="70"/>
      <c r="D18" s="69"/>
      <c r="E18" s="75"/>
      <c r="F18" s="142" t="s">
        <v>176</v>
      </c>
      <c r="G18" s="161">
        <v>2019</v>
      </c>
      <c r="H18" s="32"/>
      <c r="I18" s="146">
        <v>100000</v>
      </c>
      <c r="J18" s="76">
        <v>100</v>
      </c>
    </row>
    <row r="19" spans="2:10" ht="33.75" customHeight="1">
      <c r="B19" s="69"/>
      <c r="C19" s="70"/>
      <c r="D19" s="69"/>
      <c r="E19" s="75"/>
      <c r="F19" s="142" t="s">
        <v>200</v>
      </c>
      <c r="G19" s="161">
        <v>2019</v>
      </c>
      <c r="H19" s="32"/>
      <c r="I19" s="146">
        <v>2974</v>
      </c>
      <c r="J19" s="76">
        <v>100</v>
      </c>
    </row>
    <row r="20" spans="2:10" ht="33.75" customHeight="1">
      <c r="B20" s="69" t="s">
        <v>185</v>
      </c>
      <c r="C20" s="70">
        <v>6082</v>
      </c>
      <c r="D20" s="69" t="s">
        <v>188</v>
      </c>
      <c r="E20" s="75" t="s">
        <v>199</v>
      </c>
      <c r="F20" s="142" t="s">
        <v>45</v>
      </c>
      <c r="G20" s="161">
        <v>2019</v>
      </c>
      <c r="H20" s="32"/>
      <c r="I20" s="146">
        <v>300000</v>
      </c>
      <c r="J20" s="76">
        <v>100</v>
      </c>
    </row>
    <row r="21" spans="2:10" ht="26.25" customHeight="1">
      <c r="B21" s="73" t="s">
        <v>143</v>
      </c>
      <c r="C21" s="74">
        <v>7000</v>
      </c>
      <c r="D21" s="73"/>
      <c r="E21" s="62" t="s">
        <v>145</v>
      </c>
      <c r="F21" s="30"/>
      <c r="G21" s="30"/>
      <c r="H21" s="30"/>
      <c r="I21" s="186">
        <f>+I22</f>
        <v>354800</v>
      </c>
      <c r="J21" s="76"/>
    </row>
    <row r="22" spans="2:10" ht="26.25" customHeight="1">
      <c r="B22" s="69" t="s">
        <v>161</v>
      </c>
      <c r="C22" s="70">
        <v>7300</v>
      </c>
      <c r="D22" s="69"/>
      <c r="E22" s="75" t="s">
        <v>62</v>
      </c>
      <c r="F22" s="32"/>
      <c r="G22" s="32"/>
      <c r="H22" s="32"/>
      <c r="I22" s="146">
        <f>I23+I24+I25+I26+I27</f>
        <v>354800</v>
      </c>
      <c r="J22" s="76"/>
    </row>
    <row r="23" spans="2:10" ht="68.25" customHeight="1">
      <c r="B23" s="69" t="s">
        <v>158</v>
      </c>
      <c r="C23" s="70">
        <v>7362</v>
      </c>
      <c r="D23" s="69" t="s">
        <v>17</v>
      </c>
      <c r="E23" s="75" t="s">
        <v>160</v>
      </c>
      <c r="F23" s="142" t="s">
        <v>177</v>
      </c>
      <c r="G23" s="161">
        <v>2019</v>
      </c>
      <c r="H23" s="32"/>
      <c r="I23" s="146">
        <v>96397</v>
      </c>
      <c r="J23" s="76">
        <v>100</v>
      </c>
    </row>
    <row r="24" spans="2:10" ht="35.25" customHeight="1">
      <c r="B24" s="69"/>
      <c r="C24" s="70"/>
      <c r="D24" s="69"/>
      <c r="E24" s="75"/>
      <c r="F24" s="142" t="s">
        <v>178</v>
      </c>
      <c r="G24" s="161">
        <v>2019</v>
      </c>
      <c r="H24" s="32"/>
      <c r="I24" s="146">
        <v>57793</v>
      </c>
      <c r="J24" s="76">
        <v>100</v>
      </c>
    </row>
    <row r="25" spans="2:10" ht="35.25" customHeight="1">
      <c r="B25" s="69"/>
      <c r="C25" s="70"/>
      <c r="D25" s="69"/>
      <c r="E25" s="75"/>
      <c r="F25" s="142" t="s">
        <v>179</v>
      </c>
      <c r="G25" s="161">
        <v>2019</v>
      </c>
      <c r="H25" s="32"/>
      <c r="I25" s="146">
        <v>43000</v>
      </c>
      <c r="J25" s="76">
        <v>100</v>
      </c>
    </row>
    <row r="26" spans="2:10" ht="35.25" customHeight="1">
      <c r="B26" s="69"/>
      <c r="C26" s="70"/>
      <c r="D26" s="69"/>
      <c r="E26" s="75"/>
      <c r="F26" s="142" t="s">
        <v>180</v>
      </c>
      <c r="G26" s="161">
        <v>2019</v>
      </c>
      <c r="H26" s="32"/>
      <c r="I26" s="146">
        <v>27200</v>
      </c>
      <c r="J26" s="76">
        <v>100</v>
      </c>
    </row>
    <row r="27" spans="2:10" ht="35.25" customHeight="1">
      <c r="B27" s="69"/>
      <c r="C27" s="70"/>
      <c r="D27" s="69"/>
      <c r="E27" s="75"/>
      <c r="F27" s="142" t="s">
        <v>181</v>
      </c>
      <c r="G27" s="161">
        <v>2019</v>
      </c>
      <c r="H27" s="32"/>
      <c r="I27" s="146">
        <v>130410</v>
      </c>
      <c r="J27" s="76">
        <v>100</v>
      </c>
    </row>
    <row r="28" spans="2:10" ht="57.75" customHeight="1">
      <c r="B28" s="69" t="s">
        <v>63</v>
      </c>
      <c r="C28" s="70">
        <v>9000</v>
      </c>
      <c r="D28" s="69"/>
      <c r="E28" s="75" t="s">
        <v>108</v>
      </c>
      <c r="F28" s="142"/>
      <c r="G28" s="32"/>
      <c r="H28" s="32"/>
      <c r="I28" s="146">
        <f>I29</f>
        <v>2962</v>
      </c>
      <c r="J28" s="76"/>
    </row>
    <row r="29" spans="2:10" ht="57.75" customHeight="1">
      <c r="B29" s="69" t="s">
        <v>138</v>
      </c>
      <c r="C29" s="70">
        <v>9700</v>
      </c>
      <c r="D29" s="69"/>
      <c r="E29" s="75" t="s">
        <v>224</v>
      </c>
      <c r="F29" s="142"/>
      <c r="G29" s="32"/>
      <c r="H29" s="32"/>
      <c r="I29" s="146">
        <f>I30</f>
        <v>2962</v>
      </c>
      <c r="J29" s="76"/>
    </row>
    <row r="30" spans="2:10" ht="57.75" customHeight="1">
      <c r="B30" s="69" t="s">
        <v>137</v>
      </c>
      <c r="C30" s="70">
        <v>9770</v>
      </c>
      <c r="D30" s="69" t="s">
        <v>135</v>
      </c>
      <c r="E30" s="75" t="s">
        <v>223</v>
      </c>
      <c r="F30" s="142" t="s">
        <v>235</v>
      </c>
      <c r="G30" s="161">
        <v>2019</v>
      </c>
      <c r="H30" s="32"/>
      <c r="I30" s="146">
        <v>2962</v>
      </c>
      <c r="J30" s="76">
        <v>100</v>
      </c>
    </row>
    <row r="31" spans="2:10" ht="19.5" customHeight="1">
      <c r="B31" s="31"/>
      <c r="C31" s="31" t="s">
        <v>102</v>
      </c>
      <c r="D31" s="37" t="s">
        <v>102</v>
      </c>
      <c r="E31" s="28" t="s">
        <v>101</v>
      </c>
      <c r="F31" s="119" t="s">
        <v>102</v>
      </c>
      <c r="G31" s="119" t="s">
        <v>102</v>
      </c>
      <c r="H31" s="119" t="s">
        <v>102</v>
      </c>
      <c r="I31" s="178">
        <f>I13+I11+I21+I28</f>
        <v>864820</v>
      </c>
      <c r="J31" s="120" t="s">
        <v>102</v>
      </c>
    </row>
    <row r="32" spans="2:17" ht="42.75" customHeight="1">
      <c r="B32" s="304" t="s">
        <v>113</v>
      </c>
      <c r="C32" s="304"/>
      <c r="D32" s="304"/>
      <c r="E32" s="304"/>
      <c r="F32" s="304"/>
      <c r="G32" s="304"/>
      <c r="H32" s="304"/>
      <c r="I32" s="304"/>
      <c r="J32" s="304"/>
      <c r="K32" s="42"/>
      <c r="L32" s="42"/>
      <c r="M32" s="42"/>
      <c r="N32" s="42"/>
      <c r="O32" s="42"/>
      <c r="P32" s="42"/>
      <c r="Q32" s="42"/>
    </row>
    <row r="33" spans="2:17" ht="20.25" customHeight="1">
      <c r="B33" s="307"/>
      <c r="C33" s="307"/>
      <c r="D33" s="307"/>
      <c r="E33" s="307"/>
      <c r="F33" s="307"/>
      <c r="G33" s="307"/>
      <c r="H33" s="307"/>
      <c r="I33" s="307"/>
      <c r="J33" s="308"/>
      <c r="K33" s="308"/>
      <c r="L33" s="308"/>
      <c r="M33" s="308"/>
      <c r="N33" s="308"/>
      <c r="O33" s="308"/>
      <c r="P33" s="308"/>
      <c r="Q33" s="308"/>
    </row>
    <row r="34" spans="2:17" ht="20.25" customHeight="1"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</row>
    <row r="35" spans="2:17" ht="36.75" customHeight="1">
      <c r="B35" s="303"/>
      <c r="C35" s="303"/>
      <c r="D35" s="303"/>
      <c r="E35" s="303"/>
      <c r="F35" s="303"/>
      <c r="G35" s="303"/>
      <c r="H35" s="303"/>
      <c r="I35" s="303"/>
      <c r="J35" s="303"/>
      <c r="K35" s="45"/>
      <c r="L35" s="45"/>
      <c r="M35" s="45"/>
      <c r="N35" s="45"/>
      <c r="O35" s="45"/>
      <c r="P35" s="45"/>
      <c r="Q35" s="45"/>
    </row>
    <row r="36" spans="2:17" ht="21" customHeight="1"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</row>
  </sheetData>
  <sheetProtection/>
  <mergeCells count="9">
    <mergeCell ref="B36:Q36"/>
    <mergeCell ref="B35:J35"/>
    <mergeCell ref="B32:J32"/>
    <mergeCell ref="G2:J2"/>
    <mergeCell ref="B1:J1"/>
    <mergeCell ref="B3:J3"/>
    <mergeCell ref="B34:Q34"/>
    <mergeCell ref="B33:I33"/>
    <mergeCell ref="J33:Q33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D9">
      <selection activeCell="M26" sqref="M26"/>
    </sheetView>
  </sheetViews>
  <sheetFormatPr defaultColWidth="9.16015625" defaultRowHeight="12.75"/>
  <cols>
    <col min="1" max="1" width="3.83203125" style="6" hidden="1" customWidth="1"/>
    <col min="2" max="2" width="16.5" style="33" hidden="1" customWidth="1"/>
    <col min="3" max="3" width="15.5" style="33" hidden="1" customWidth="1"/>
    <col min="4" max="4" width="13.5" style="33" customWidth="1"/>
    <col min="5" max="5" width="10.66015625" style="33" customWidth="1"/>
    <col min="6" max="6" width="12.83203125" style="33" customWidth="1"/>
    <col min="7" max="7" width="48" style="6" customWidth="1"/>
    <col min="8" max="8" width="28.33203125" style="6" customWidth="1"/>
    <col min="9" max="9" width="19.16015625" style="6" customWidth="1"/>
    <col min="10" max="10" width="23" style="6" customWidth="1"/>
    <col min="11" max="11" width="15" style="6" customWidth="1"/>
    <col min="12" max="13" width="21.16015625" style="6" customWidth="1"/>
    <col min="14" max="16384" width="9.16015625" style="5" customWidth="1"/>
  </cols>
  <sheetData>
    <row r="1" spans="1:13" s="20" customFormat="1" ht="13.5" customHeight="1">
      <c r="A1" s="19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1:13" ht="71.25" customHeight="1">
      <c r="K2" s="216" t="s">
        <v>182</v>
      </c>
      <c r="L2" s="216"/>
      <c r="M2" s="216"/>
    </row>
    <row r="3" spans="1:13" ht="74.25" customHeight="1">
      <c r="A3" s="3"/>
      <c r="B3" s="305" t="s">
        <v>130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2:13" ht="10.5" customHeight="1">
      <c r="B4" s="107"/>
      <c r="C4" s="108"/>
      <c r="D4" s="108"/>
      <c r="E4" s="108"/>
      <c r="F4" s="108"/>
      <c r="G4" s="39"/>
      <c r="H4" s="39"/>
      <c r="I4" s="39"/>
      <c r="J4" s="39"/>
      <c r="K4" s="39"/>
      <c r="L4" s="40"/>
      <c r="M4" s="109" t="s">
        <v>26</v>
      </c>
    </row>
    <row r="5" spans="1:13" ht="18.75">
      <c r="A5" s="113"/>
      <c r="B5" s="114"/>
      <c r="C5" s="115"/>
      <c r="D5" s="309" t="s">
        <v>94</v>
      </c>
      <c r="E5" s="309" t="s">
        <v>95</v>
      </c>
      <c r="F5" s="309" t="s">
        <v>96</v>
      </c>
      <c r="G5" s="309" t="s">
        <v>97</v>
      </c>
      <c r="H5" s="310" t="s">
        <v>16</v>
      </c>
      <c r="I5" s="310" t="s">
        <v>98</v>
      </c>
      <c r="J5" s="310" t="s">
        <v>81</v>
      </c>
      <c r="K5" s="217" t="s">
        <v>5</v>
      </c>
      <c r="L5" s="316" t="s">
        <v>99</v>
      </c>
      <c r="M5" s="317"/>
    </row>
    <row r="6" spans="1:13" ht="107.25" customHeight="1">
      <c r="A6" s="113"/>
      <c r="B6" s="23" t="s">
        <v>18</v>
      </c>
      <c r="C6" s="23" t="s">
        <v>19</v>
      </c>
      <c r="D6" s="309"/>
      <c r="E6" s="309"/>
      <c r="F6" s="309"/>
      <c r="G6" s="309"/>
      <c r="H6" s="310"/>
      <c r="I6" s="310"/>
      <c r="J6" s="310"/>
      <c r="K6" s="217"/>
      <c r="L6" s="27" t="s">
        <v>80</v>
      </c>
      <c r="M6" s="27" t="s">
        <v>100</v>
      </c>
    </row>
    <row r="7" spans="1:13" ht="14.25" customHeight="1">
      <c r="A7" s="38"/>
      <c r="B7" s="41"/>
      <c r="C7" s="41"/>
      <c r="D7" s="41">
        <v>1</v>
      </c>
      <c r="E7" s="41">
        <v>2</v>
      </c>
      <c r="F7" s="41">
        <v>3</v>
      </c>
      <c r="G7" s="41">
        <v>4</v>
      </c>
      <c r="H7" s="112">
        <v>5</v>
      </c>
      <c r="I7" s="112">
        <v>6</v>
      </c>
      <c r="J7" s="112">
        <v>7</v>
      </c>
      <c r="K7" s="116">
        <v>8</v>
      </c>
      <c r="L7" s="117">
        <v>9</v>
      </c>
      <c r="M7" s="117">
        <v>10</v>
      </c>
    </row>
    <row r="8" spans="1:13" ht="33" customHeight="1">
      <c r="A8" s="38"/>
      <c r="B8" s="110" t="s">
        <v>23</v>
      </c>
      <c r="C8" s="41"/>
      <c r="D8" s="188" t="s">
        <v>23</v>
      </c>
      <c r="E8" s="41"/>
      <c r="F8" s="41"/>
      <c r="G8" s="111" t="s">
        <v>24</v>
      </c>
      <c r="H8" s="112"/>
      <c r="I8" s="112"/>
      <c r="J8" s="137"/>
      <c r="K8" s="137"/>
      <c r="L8" s="137"/>
      <c r="M8" s="137"/>
    </row>
    <row r="9" spans="1:13" s="47" customFormat="1" ht="30" customHeight="1">
      <c r="A9" s="51"/>
      <c r="B9" s="53" t="s">
        <v>47</v>
      </c>
      <c r="C9" s="53" t="s">
        <v>64</v>
      </c>
      <c r="D9" s="123" t="s">
        <v>25</v>
      </c>
      <c r="E9" s="53"/>
      <c r="F9" s="53"/>
      <c r="G9" s="111" t="s">
        <v>24</v>
      </c>
      <c r="H9" s="58"/>
      <c r="I9" s="58"/>
      <c r="J9" s="138"/>
      <c r="K9" s="138"/>
      <c r="L9" s="138"/>
      <c r="M9" s="138"/>
    </row>
    <row r="10" spans="1:13" s="12" customFormat="1" ht="72" customHeight="1" hidden="1">
      <c r="A10" s="11"/>
      <c r="B10" s="53" t="s">
        <v>29</v>
      </c>
      <c r="C10" s="56" t="s">
        <v>28</v>
      </c>
      <c r="D10" s="56"/>
      <c r="E10" s="56"/>
      <c r="F10" s="56" t="s">
        <v>14</v>
      </c>
      <c r="G10" s="57" t="s">
        <v>46</v>
      </c>
      <c r="H10" s="64" t="s">
        <v>30</v>
      </c>
      <c r="I10" s="64"/>
      <c r="J10" s="64"/>
      <c r="K10" s="65">
        <v>103000</v>
      </c>
      <c r="L10" s="65"/>
      <c r="M10" s="65">
        <v>103000</v>
      </c>
    </row>
    <row r="11" spans="1:13" s="55" customFormat="1" ht="27.75" customHeight="1" hidden="1">
      <c r="A11" s="52"/>
      <c r="B11" s="53" t="s">
        <v>53</v>
      </c>
      <c r="C11" s="53" t="s">
        <v>65</v>
      </c>
      <c r="D11" s="53"/>
      <c r="E11" s="53"/>
      <c r="F11" s="56"/>
      <c r="G11" s="61" t="s">
        <v>54</v>
      </c>
      <c r="H11" s="83"/>
      <c r="I11" s="83"/>
      <c r="J11" s="83"/>
      <c r="K11" s="84">
        <f>K12</f>
        <v>0</v>
      </c>
      <c r="L11" s="84"/>
      <c r="M11" s="84">
        <f>M12</f>
        <v>0</v>
      </c>
    </row>
    <row r="12" spans="2:13" ht="47.25" customHeight="1" hidden="1">
      <c r="B12" s="53" t="s">
        <v>31</v>
      </c>
      <c r="C12" s="56" t="s">
        <v>32</v>
      </c>
      <c r="D12" s="56"/>
      <c r="E12" s="56"/>
      <c r="F12" s="56" t="s">
        <v>33</v>
      </c>
      <c r="G12" s="57" t="s">
        <v>55</v>
      </c>
      <c r="H12" s="64" t="s">
        <v>34</v>
      </c>
      <c r="I12" s="64"/>
      <c r="J12" s="64"/>
      <c r="K12" s="140"/>
      <c r="L12" s="66"/>
      <c r="M12" s="66"/>
    </row>
    <row r="13" spans="1:13" s="47" customFormat="1" ht="31.5" customHeight="1" hidden="1">
      <c r="A13" s="46"/>
      <c r="B13" s="53" t="s">
        <v>51</v>
      </c>
      <c r="C13" s="53" t="s">
        <v>69</v>
      </c>
      <c r="D13" s="53"/>
      <c r="E13" s="53"/>
      <c r="F13" s="56"/>
      <c r="G13" s="61" t="s">
        <v>72</v>
      </c>
      <c r="H13" s="83"/>
      <c r="I13" s="83"/>
      <c r="J13" s="83"/>
      <c r="K13" s="141">
        <f>K14+K17</f>
        <v>100000</v>
      </c>
      <c r="L13" s="85"/>
      <c r="M13" s="85">
        <f>M14+M17</f>
        <v>100000</v>
      </c>
    </row>
    <row r="14" spans="2:13" ht="42" customHeight="1" hidden="1">
      <c r="B14" s="69" t="s">
        <v>66</v>
      </c>
      <c r="C14" s="69" t="s">
        <v>67</v>
      </c>
      <c r="D14" s="69"/>
      <c r="E14" s="69"/>
      <c r="F14" s="56"/>
      <c r="G14" s="68" t="s">
        <v>68</v>
      </c>
      <c r="H14" s="64"/>
      <c r="I14" s="64"/>
      <c r="J14" s="64"/>
      <c r="K14" s="140"/>
      <c r="L14" s="66"/>
      <c r="M14" s="66"/>
    </row>
    <row r="15" spans="2:13" ht="31.5" customHeight="1" hidden="1">
      <c r="B15" s="69" t="s">
        <v>50</v>
      </c>
      <c r="C15" s="70">
        <v>3130</v>
      </c>
      <c r="D15" s="70"/>
      <c r="E15" s="70"/>
      <c r="F15" s="69"/>
      <c r="G15" s="71" t="s">
        <v>49</v>
      </c>
      <c r="H15" s="64"/>
      <c r="I15" s="64"/>
      <c r="J15" s="64"/>
      <c r="K15" s="140"/>
      <c r="L15" s="66"/>
      <c r="M15" s="66"/>
    </row>
    <row r="16" spans="2:13" ht="21" customHeight="1" hidden="1">
      <c r="B16" s="56" t="s">
        <v>35</v>
      </c>
      <c r="C16" s="60">
        <v>3133</v>
      </c>
      <c r="D16" s="60"/>
      <c r="E16" s="60"/>
      <c r="F16" s="56" t="s">
        <v>36</v>
      </c>
      <c r="G16" s="59" t="s">
        <v>52</v>
      </c>
      <c r="H16" s="32" t="s">
        <v>37</v>
      </c>
      <c r="I16" s="32"/>
      <c r="J16" s="139"/>
      <c r="K16" s="140"/>
      <c r="L16" s="66"/>
      <c r="M16" s="66"/>
    </row>
    <row r="17" spans="2:13" ht="18" customHeight="1" hidden="1">
      <c r="B17" s="69" t="s">
        <v>70</v>
      </c>
      <c r="C17" s="70">
        <v>3240</v>
      </c>
      <c r="D17" s="70"/>
      <c r="E17" s="70"/>
      <c r="F17" s="69"/>
      <c r="G17" s="72" t="s">
        <v>56</v>
      </c>
      <c r="H17" s="64"/>
      <c r="I17" s="64"/>
      <c r="J17" s="64"/>
      <c r="K17" s="140">
        <v>100000</v>
      </c>
      <c r="L17" s="66"/>
      <c r="M17" s="66">
        <v>100000</v>
      </c>
    </row>
    <row r="18" spans="2:13" ht="31.5" customHeight="1" hidden="1">
      <c r="B18" s="311" t="s">
        <v>75</v>
      </c>
      <c r="C18" s="313">
        <v>3242</v>
      </c>
      <c r="D18" s="103"/>
      <c r="E18" s="103"/>
      <c r="F18" s="311" t="s">
        <v>38</v>
      </c>
      <c r="G18" s="313" t="s">
        <v>71</v>
      </c>
      <c r="H18" s="64" t="s">
        <v>30</v>
      </c>
      <c r="I18" s="64"/>
      <c r="J18" s="64"/>
      <c r="K18" s="140"/>
      <c r="L18" s="66"/>
      <c r="M18" s="66"/>
    </row>
    <row r="19" spans="2:13" ht="81.75" customHeight="1" hidden="1">
      <c r="B19" s="312"/>
      <c r="C19" s="314"/>
      <c r="D19" s="104"/>
      <c r="E19" s="104"/>
      <c r="F19" s="312"/>
      <c r="G19" s="314"/>
      <c r="H19" s="64" t="s">
        <v>39</v>
      </c>
      <c r="I19" s="64"/>
      <c r="J19" s="64"/>
      <c r="K19" s="140">
        <v>100000</v>
      </c>
      <c r="L19" s="66"/>
      <c r="M19" s="66">
        <v>100000</v>
      </c>
    </row>
    <row r="20" spans="1:13" s="47" customFormat="1" ht="21.75" customHeight="1" hidden="1">
      <c r="A20" s="46"/>
      <c r="B20" s="53" t="s">
        <v>57</v>
      </c>
      <c r="C20" s="58">
        <v>4000</v>
      </c>
      <c r="D20" s="58"/>
      <c r="E20" s="58"/>
      <c r="F20" s="56"/>
      <c r="G20" s="61" t="s">
        <v>58</v>
      </c>
      <c r="H20" s="83"/>
      <c r="I20" s="83"/>
      <c r="J20" s="83"/>
      <c r="K20" s="141">
        <f>K21</f>
        <v>0</v>
      </c>
      <c r="L20" s="85"/>
      <c r="M20" s="85">
        <f>M21</f>
        <v>0</v>
      </c>
    </row>
    <row r="21" spans="2:13" ht="30.75" customHeight="1" hidden="1">
      <c r="B21" s="73" t="s">
        <v>40</v>
      </c>
      <c r="C21" s="74">
        <v>4080</v>
      </c>
      <c r="D21" s="74"/>
      <c r="E21" s="74"/>
      <c r="F21" s="73"/>
      <c r="G21" s="62" t="s">
        <v>59</v>
      </c>
      <c r="H21" s="64"/>
      <c r="I21" s="64"/>
      <c r="J21" s="64"/>
      <c r="K21" s="140"/>
      <c r="L21" s="66"/>
      <c r="M21" s="66"/>
    </row>
    <row r="22" spans="2:13" ht="30.75" customHeight="1">
      <c r="B22" s="73"/>
      <c r="C22" s="74"/>
      <c r="D22" s="73" t="s">
        <v>47</v>
      </c>
      <c r="E22" s="73" t="s">
        <v>64</v>
      </c>
      <c r="F22" s="73"/>
      <c r="G22" s="62" t="s">
        <v>48</v>
      </c>
      <c r="H22" s="64"/>
      <c r="I22" s="64"/>
      <c r="J22" s="206">
        <f>J23</f>
        <v>20000</v>
      </c>
      <c r="K22" s="206">
        <f>K23</f>
        <v>20000</v>
      </c>
      <c r="L22" s="64">
        <f>L23</f>
        <v>0</v>
      </c>
      <c r="M22" s="64">
        <f>M23</f>
        <v>0</v>
      </c>
    </row>
    <row r="23" spans="2:13" ht="63" customHeight="1">
      <c r="B23" s="73"/>
      <c r="C23" s="74"/>
      <c r="D23" s="73" t="s">
        <v>29</v>
      </c>
      <c r="E23" s="73" t="s">
        <v>28</v>
      </c>
      <c r="F23" s="73" t="s">
        <v>14</v>
      </c>
      <c r="G23" s="91" t="s">
        <v>165</v>
      </c>
      <c r="H23" s="64" t="s">
        <v>167</v>
      </c>
      <c r="I23" s="64" t="s">
        <v>131</v>
      </c>
      <c r="J23" s="187">
        <v>20000</v>
      </c>
      <c r="K23" s="207">
        <v>20000</v>
      </c>
      <c r="L23" s="66"/>
      <c r="M23" s="66"/>
    </row>
    <row r="24" spans="1:13" s="47" customFormat="1" ht="28.5" customHeight="1">
      <c r="A24" s="46"/>
      <c r="B24" s="73"/>
      <c r="C24" s="74"/>
      <c r="D24" s="73" t="s">
        <v>123</v>
      </c>
      <c r="E24" s="73">
        <v>6000</v>
      </c>
      <c r="F24" s="73"/>
      <c r="G24" s="54" t="s">
        <v>124</v>
      </c>
      <c r="H24" s="64"/>
      <c r="I24" s="124"/>
      <c r="J24" s="164">
        <f>J25+J26</f>
        <v>402974</v>
      </c>
      <c r="K24" s="164">
        <f>K25+K26</f>
        <v>0</v>
      </c>
      <c r="L24" s="164">
        <f>L25+L26</f>
        <v>402974</v>
      </c>
      <c r="M24" s="164">
        <f>M25+M26</f>
        <v>402974</v>
      </c>
    </row>
    <row r="25" spans="1:13" s="47" customFormat="1" ht="86.25" customHeight="1">
      <c r="A25" s="46"/>
      <c r="B25" s="73"/>
      <c r="C25" s="74"/>
      <c r="D25" s="73" t="s">
        <v>117</v>
      </c>
      <c r="E25" s="73">
        <v>6030</v>
      </c>
      <c r="F25" s="73" t="s">
        <v>119</v>
      </c>
      <c r="G25" s="62" t="s">
        <v>132</v>
      </c>
      <c r="H25" s="124" t="s">
        <v>163</v>
      </c>
      <c r="I25" s="124" t="s">
        <v>136</v>
      </c>
      <c r="J25" s="167">
        <f>K25+L25</f>
        <v>102974</v>
      </c>
      <c r="K25" s="166">
        <v>0</v>
      </c>
      <c r="L25" s="165">
        <v>102974</v>
      </c>
      <c r="M25" s="165">
        <v>102974</v>
      </c>
    </row>
    <row r="26" spans="1:13" s="47" customFormat="1" ht="97.5" customHeight="1">
      <c r="A26" s="46"/>
      <c r="B26" s="73"/>
      <c r="C26" s="74"/>
      <c r="D26" s="73" t="s">
        <v>185</v>
      </c>
      <c r="E26" s="73" t="s">
        <v>186</v>
      </c>
      <c r="F26" s="73"/>
      <c r="G26" s="62" t="s">
        <v>187</v>
      </c>
      <c r="H26" s="124" t="s">
        <v>240</v>
      </c>
      <c r="I26" s="124" t="s">
        <v>234</v>
      </c>
      <c r="J26" s="167">
        <v>300000</v>
      </c>
      <c r="K26" s="166"/>
      <c r="L26" s="165">
        <v>300000</v>
      </c>
      <c r="M26" s="165">
        <v>300000</v>
      </c>
    </row>
    <row r="27" spans="2:13" ht="39" customHeight="1">
      <c r="B27" s="69" t="s">
        <v>73</v>
      </c>
      <c r="C27" s="70">
        <v>7460</v>
      </c>
      <c r="D27" s="73" t="s">
        <v>143</v>
      </c>
      <c r="E27" s="73">
        <v>7000</v>
      </c>
      <c r="F27" s="73"/>
      <c r="G27" s="62" t="s">
        <v>147</v>
      </c>
      <c r="H27" s="64"/>
      <c r="I27" s="64"/>
      <c r="J27" s="163">
        <f>J28</f>
        <v>354800</v>
      </c>
      <c r="K27" s="163">
        <f>K28</f>
        <v>0</v>
      </c>
      <c r="L27" s="163">
        <f>L28</f>
        <v>354800</v>
      </c>
      <c r="M27" s="163">
        <f>M28</f>
        <v>354800</v>
      </c>
    </row>
    <row r="28" spans="2:13" ht="39" customHeight="1">
      <c r="B28" s="69"/>
      <c r="C28" s="70"/>
      <c r="D28" s="73" t="s">
        <v>161</v>
      </c>
      <c r="E28" s="73">
        <v>7300</v>
      </c>
      <c r="F28" s="73"/>
      <c r="G28" s="75" t="s">
        <v>62</v>
      </c>
      <c r="H28" s="64"/>
      <c r="I28" s="64"/>
      <c r="J28" s="208">
        <f>J29</f>
        <v>354800</v>
      </c>
      <c r="K28" s="208"/>
      <c r="L28" s="208">
        <f>L29</f>
        <v>354800</v>
      </c>
      <c r="M28" s="208">
        <f>M29</f>
        <v>354800</v>
      </c>
    </row>
    <row r="29" spans="2:13" ht="91.5" customHeight="1">
      <c r="B29" s="69"/>
      <c r="C29" s="70"/>
      <c r="D29" s="73" t="s">
        <v>158</v>
      </c>
      <c r="E29" s="73">
        <v>7362</v>
      </c>
      <c r="F29" s="73" t="s">
        <v>17</v>
      </c>
      <c r="G29" s="75" t="s">
        <v>160</v>
      </c>
      <c r="H29" s="124" t="s">
        <v>163</v>
      </c>
      <c r="I29" s="124" t="s">
        <v>136</v>
      </c>
      <c r="J29" s="208">
        <f>L29</f>
        <v>354800</v>
      </c>
      <c r="K29" s="208"/>
      <c r="L29" s="208">
        <v>354800</v>
      </c>
      <c r="M29" s="208">
        <v>354800</v>
      </c>
    </row>
    <row r="30" spans="1:13" s="47" customFormat="1" ht="33.75" customHeight="1">
      <c r="A30" s="46"/>
      <c r="B30" s="56"/>
      <c r="C30" s="60"/>
      <c r="D30" s="60" t="s">
        <v>102</v>
      </c>
      <c r="E30" s="60" t="s">
        <v>102</v>
      </c>
      <c r="F30" s="56" t="s">
        <v>102</v>
      </c>
      <c r="G30" s="61" t="s">
        <v>80</v>
      </c>
      <c r="H30" s="86"/>
      <c r="I30" s="87"/>
      <c r="J30" s="168">
        <f>J22+J24+J27</f>
        <v>777774</v>
      </c>
      <c r="K30" s="168">
        <f>K22+24+K27</f>
        <v>20024</v>
      </c>
      <c r="L30" s="189">
        <f>Q30+L24+L27</f>
        <v>757774</v>
      </c>
      <c r="M30" s="189">
        <f>S28+M24+M27</f>
        <v>757774</v>
      </c>
    </row>
    <row r="32" spans="2:13" ht="23.25" customHeight="1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</row>
    <row r="33" spans="2:20" ht="20.25" customHeight="1">
      <c r="B33" s="308" t="s">
        <v>114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44"/>
      <c r="O33" s="44"/>
      <c r="P33" s="44"/>
      <c r="Q33" s="44"/>
      <c r="R33" s="44"/>
      <c r="S33" s="44"/>
      <c r="T33" s="44"/>
    </row>
    <row r="34" spans="2:20" ht="20.25" customHeight="1"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</row>
    <row r="35" spans="2:20" ht="30.75" customHeight="1"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44"/>
      <c r="O35" s="44"/>
      <c r="P35" s="44"/>
      <c r="Q35" s="44"/>
      <c r="R35" s="44"/>
      <c r="S35" s="44"/>
      <c r="T35" s="44"/>
    </row>
    <row r="36" spans="2:20" ht="21" customHeight="1"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</row>
  </sheetData>
  <sheetProtection/>
  <mergeCells count="21">
    <mergeCell ref="B36:T36"/>
    <mergeCell ref="B32:M32"/>
    <mergeCell ref="L5:M5"/>
    <mergeCell ref="C18:C19"/>
    <mergeCell ref="B18:B19"/>
    <mergeCell ref="B1:M1"/>
    <mergeCell ref="B3:M3"/>
    <mergeCell ref="K5:K6"/>
    <mergeCell ref="G5:G6"/>
    <mergeCell ref="H5:H6"/>
    <mergeCell ref="F18:F19"/>
    <mergeCell ref="G18:G19"/>
    <mergeCell ref="J5:J6"/>
    <mergeCell ref="F5:F6"/>
    <mergeCell ref="I5:I6"/>
    <mergeCell ref="K2:M2"/>
    <mergeCell ref="E5:E6"/>
    <mergeCell ref="B35:M35"/>
    <mergeCell ref="D5:D6"/>
    <mergeCell ref="B33:M33"/>
    <mergeCell ref="B34:T34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2019-06-18T10:50:42Z</cp:lastPrinted>
  <dcterms:created xsi:type="dcterms:W3CDTF">2014-01-17T10:52:16Z</dcterms:created>
  <dcterms:modified xsi:type="dcterms:W3CDTF">2019-06-20T13:20:16Z</dcterms:modified>
  <cp:category/>
  <cp:version/>
  <cp:contentType/>
  <cp:contentStatus/>
</cp:coreProperties>
</file>