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4"/>
  </bookViews>
  <sheets>
    <sheet name="дод2" sheetId="1" r:id="rId1"/>
    <sheet name="дод3" sheetId="2" r:id="rId2"/>
    <sheet name="дод 5" sheetId="3" r:id="rId3"/>
    <sheet name="дод6" sheetId="4" r:id="rId4"/>
    <sheet name=" дод7" sheetId="5" r:id="rId5"/>
  </sheets>
  <definedNames>
    <definedName name="_xlfn.AGGREGATE" hidden="1">#NAME?</definedName>
    <definedName name="_xlnm.Print_Titles" localSheetId="2">'дод 5'!$5:$8</definedName>
    <definedName name="_xlnm.Print_Titles" localSheetId="0">'дод2'!$6:$6</definedName>
    <definedName name="_xlnm.Print_Titles" localSheetId="1">'дод3'!$5:$7</definedName>
    <definedName name="_xlnm.Print_Titles" localSheetId="3">'дод6'!$E:$F,'дод6'!#REF!</definedName>
    <definedName name="_xlnm.Print_Area" localSheetId="4">' дод7'!$A$1:$M$46</definedName>
    <definedName name="_xlnm.Print_Area" localSheetId="2">'дод 5'!$A$1:$AF$19</definedName>
    <definedName name="_xlnm.Print_Area" localSheetId="0">'дод2'!$A$2:$F$31</definedName>
    <definedName name="_xlnm.Print_Area" localSheetId="1">'дод3'!$A$1:$R$54</definedName>
    <definedName name="_xlnm.Print_Area" localSheetId="3">'дод6'!$A$1:$J$29</definedName>
  </definedNames>
  <calcPr fullCalcOnLoad="1"/>
</workbook>
</file>

<file path=xl/sharedStrings.xml><?xml version="1.0" encoding="utf-8"?>
<sst xmlns="http://schemas.openxmlformats.org/spreadsheetml/2006/main" count="447" uniqueCount="274">
  <si>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</si>
  <si>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</si>
  <si>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</si>
  <si>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</si>
  <si>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</si>
  <si>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</si>
  <si>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</si>
  <si>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</si>
  <si>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</si>
  <si>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</si>
  <si>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</si>
  <si>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</si>
  <si>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</si>
  <si>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</si>
  <si>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</si>
  <si>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</si>
  <si>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Найменування місцевої (регіональної) програми</t>
  </si>
  <si>
    <t>0490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</si>
  <si>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</si>
  <si>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</si>
  <si>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Внутрішнє фінансування</t>
  </si>
  <si>
    <t>Кошти,що передаються із загального фонду бюджету до бюджету розвитку(спеціальго фонду)</t>
  </si>
  <si>
    <t>Фінансування за рахунок зміни залишків бюджетних коштів</t>
  </si>
  <si>
    <t>0200000</t>
  </si>
  <si>
    <t>Виконавчий комітет Новосанжарської селищної ради</t>
  </si>
  <si>
    <t>0210000</t>
  </si>
  <si>
    <t>грн.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</si>
  <si>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(головний розпорядник)</t>
    </r>
  </si>
  <si>
    <t>0150</t>
  </si>
  <si>
    <t>0210150</t>
  </si>
  <si>
    <t>Програма розвитку місцевого самоврядування  у Новосанжарській селищній раді на 2018 рік</t>
  </si>
  <si>
    <t>0211160</t>
  </si>
  <si>
    <t>1160</t>
  </si>
  <si>
    <t>0990</t>
  </si>
  <si>
    <t>Програма правової освіти населення  Новосанжарської селищної ради на 2018-2021 ріки</t>
  </si>
  <si>
    <t>0213133</t>
  </si>
  <si>
    <t>1040</t>
  </si>
  <si>
    <t>Програма Молодь Новосанжарщини</t>
  </si>
  <si>
    <t>1090</t>
  </si>
  <si>
    <t>Програма  соціального захисту осіб з особливими потребами, ветеранів,пенсіонерів всіх рівнів, учасників бойових дій та добровольців при проведенні антитерористичної операції Новосанжарської селищноїради на 2018-2020 роки</t>
  </si>
  <si>
    <t>0214080</t>
  </si>
  <si>
    <t>0217220</t>
  </si>
  <si>
    <t>0432</t>
  </si>
  <si>
    <t>0443</t>
  </si>
  <si>
    <t>0217640</t>
  </si>
  <si>
    <t>0470</t>
  </si>
  <si>
    <t>0217670</t>
  </si>
  <si>
    <t>0218311</t>
  </si>
  <si>
    <t>0511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</si>
  <si>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</si>
  <si>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Газове господарство</t>
  </si>
  <si>
    <t>Інші програми та заходи пов"язані з економічною діяльністю</t>
  </si>
  <si>
    <t>Заходи з енергозбереження</t>
  </si>
  <si>
    <t>Внески до статутного капіталу суб"єктів господарювання</t>
  </si>
  <si>
    <t>Капітальні видатки</t>
  </si>
  <si>
    <t xml:space="preserve">Охорона навколишнього природнього середовища 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</si>
  <si>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</si>
  <si>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0210100</t>
  </si>
  <si>
    <t xml:space="preserve">Державне управління </t>
  </si>
  <si>
    <t>Реалізація державної політики у молодіжній сфері</t>
  </si>
  <si>
    <t>0213130</t>
  </si>
  <si>
    <t>0213000</t>
  </si>
  <si>
    <t>Інші заходи та заклади молодіжної політики</t>
  </si>
  <si>
    <t>0211000</t>
  </si>
  <si>
    <t>Освіта</t>
  </si>
  <si>
    <t>Інші програми, заклади та заходи у сфері освіти</t>
  </si>
  <si>
    <t>Інші заклади та заходи</t>
  </si>
  <si>
    <t>0214000</t>
  </si>
  <si>
    <t>Культура і мистецтво</t>
  </si>
  <si>
    <t>Інші заклади та заходи в галузі культури і мистецтва</t>
  </si>
  <si>
    <t>0217200</t>
  </si>
  <si>
    <t>Газзифікація населених пуктів</t>
  </si>
  <si>
    <t>Будівництво та регіональний розвиток</t>
  </si>
  <si>
    <t>02017300</t>
  </si>
  <si>
    <t>0217600</t>
  </si>
  <si>
    <t>0218300</t>
  </si>
  <si>
    <t>0218700</t>
  </si>
  <si>
    <t>0133</t>
  </si>
  <si>
    <t>Резервний фонд</t>
  </si>
  <si>
    <t>0219000</t>
  </si>
  <si>
    <t>0</t>
  </si>
  <si>
    <t>0100</t>
  </si>
  <si>
    <t>1000</t>
  </si>
  <si>
    <t>0213100</t>
  </si>
  <si>
    <t>3100</t>
  </si>
  <si>
    <t xml:space="preserve">Надання  соціальних та реабілітаційних послуг громадянам похилого віку, інвалідам, дітям-інвалідам в установах соціального обслуговування </t>
  </si>
  <si>
    <t>3000</t>
  </si>
  <si>
    <t>0213240</t>
  </si>
  <si>
    <t xml:space="preserve">Інші  заходи  у сфері соціального захисту і соціального забезпечення </t>
  </si>
  <si>
    <t>Соціальний захист та соціальне забезпечення</t>
  </si>
  <si>
    <t>0217460</t>
  </si>
  <si>
    <t>0217461</t>
  </si>
  <si>
    <t>0218310</t>
  </si>
  <si>
    <t>0218000</t>
  </si>
  <si>
    <t>Інша діяльність</t>
  </si>
  <si>
    <t>Запобігання та ліквідація забруднення навколишнього природного середовища</t>
  </si>
  <si>
    <t>Реконструкція лініїінія газопостачання вул.П"ятенка</t>
  </si>
  <si>
    <t>Охорона та раціональне використання природних ресурсів</t>
  </si>
  <si>
    <t>0213242</t>
  </si>
  <si>
    <t>0217350</t>
  </si>
  <si>
    <t>Розроблення схем  планування та забудови територій (містобудівної документації)</t>
  </si>
  <si>
    <t>Фінансування за типом кредитора</t>
  </si>
  <si>
    <t>Загальне фінансування</t>
  </si>
  <si>
    <t xml:space="preserve">Фінансування за типом боргового зобов,язання </t>
  </si>
  <si>
    <t xml:space="preserve">     Х</t>
  </si>
  <si>
    <t>усього</t>
  </si>
  <si>
    <t>Усього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</si>
  <si>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</si>
  <si>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бюджету, відповідального виконавця, бюджетної програми / підпрограмизгідно з типовою програмною класифікацією видатків та кредитування місцевих бюджетів
ТКВКБМС</t>
  </si>
  <si>
    <t>Код функціональної класифікації видатків та кредитування місцевих бюджетів</t>
  </si>
  <si>
    <t>Код  типової програмної 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</si>
  <si>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</si>
  <si>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 ункціональної класифікації видатків та кредитування  бюджету</t>
  </si>
  <si>
    <t xml:space="preserve">Найменування головного розпорядника коштів місцевого бюджету, відповідального виконавця, бюджетної програми /підрограми згідно з типовою програмною класифікацією видатків та кредитування місцевих бюджетів
</t>
  </si>
  <si>
    <t xml:space="preserve">Назва об’єктів відповідно  до проектно- кошторисної документації </t>
  </si>
  <si>
    <t xml:space="preserve"> строк реалізації об,єкта ( рік початку і завершення )</t>
  </si>
  <si>
    <t>Загальна вартість об,єкта, гривень</t>
  </si>
  <si>
    <t>обсяг видатків бюджету розвитку гривень</t>
  </si>
  <si>
    <t>Рівень будівельної готовності об,єктів на кінець бюджетного періода %</t>
  </si>
  <si>
    <t>Код Програмної класифікації видатків та кредитування місцевих бюджетів</t>
  </si>
  <si>
    <t>Код Типової класифікації видатків та кредитування місцевих бюджнтів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</si>
  <si>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</si>
  <si>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бюджету/, відповідального виконавця,  найменування бюджетної програми 
згідно з типовою  класифікацією видатків та кредитування місцевих бюджетів
</t>
  </si>
  <si>
    <t>Дата та номер документів якими затверджено місцеву регіональну програму</t>
  </si>
  <si>
    <t>Специальний фонд</t>
  </si>
  <si>
    <t>у тому числі бюджет розвитку</t>
  </si>
  <si>
    <t xml:space="preserve">Усього </t>
  </si>
  <si>
    <t>Х</t>
  </si>
  <si>
    <t>Найменування бюджету-одержувача міжбюджетного трансферта</t>
  </si>
  <si>
    <t xml:space="preserve">Трансферти з інших місцевих бюджетів </t>
  </si>
  <si>
    <t xml:space="preserve">дотація </t>
  </si>
  <si>
    <t>загального фонду на</t>
  </si>
  <si>
    <t xml:space="preserve">спеціального фонду на </t>
  </si>
  <si>
    <t>найменування трансферту</t>
  </si>
  <si>
    <t>16315200000</t>
  </si>
  <si>
    <t>Новосанжарський райбюджет</t>
  </si>
  <si>
    <t>Міжбюджетні трансферти</t>
  </si>
  <si>
    <t>16531520000</t>
  </si>
  <si>
    <t xml:space="preserve">  Секретар селищної ради                                                               О.О.Вовк</t>
  </si>
  <si>
    <t>Секретар селищної ради                                                                              О.О.Вовк</t>
  </si>
  <si>
    <t>Секретар селищної ради                                                                   О.О.Вовк</t>
  </si>
  <si>
    <t>Секретар селищної ради                                                                            О.О.Вовк</t>
  </si>
  <si>
    <t xml:space="preserve">    Секретар селищної ради                                                                                 О.О.Вовк</t>
  </si>
  <si>
    <t>021100</t>
  </si>
  <si>
    <t>02160000</t>
  </si>
  <si>
    <t>0216030</t>
  </si>
  <si>
    <t>6030</t>
  </si>
  <si>
    <t>0620</t>
  </si>
  <si>
    <t>Організація благоустрою населеннх пунктів</t>
  </si>
  <si>
    <t>6000</t>
  </si>
  <si>
    <t>Трансферти іншим місцевим бюджетам</t>
  </si>
  <si>
    <t>0216000</t>
  </si>
  <si>
    <t>Житлово-комунальне господарство</t>
  </si>
  <si>
    <t>Організація  благоустрою населених пунктів</t>
  </si>
  <si>
    <t xml:space="preserve"> Про внесення  змін до  розподілу коштів бюджету розвитку за об'єктами у 2019 році </t>
  </si>
  <si>
    <t xml:space="preserve">Про внесення змін до фінансування бюджету об"єднаної селищної територіальної громади  на 2019 рік  </t>
  </si>
  <si>
    <t>Про внесення змін до  розподілу
видатків   бюджету об"єднаної селищної територіальної громади  на 2019 рік</t>
  </si>
  <si>
    <t>Про внесення змін до  міжбюджетних трансфертів   бюджету об"єднаної селищної територіальної громади  на 2019 рік</t>
  </si>
  <si>
    <t xml:space="preserve">Про внесення змін до до розподілу витрат  місцевого бюджету на реалізацію місцевих/регіональних програм у 2019 році
</t>
  </si>
  <si>
    <t>Програма розвитку  місцевого самоврядування  Новосанжарської селищної ради на 2019 рік</t>
  </si>
  <si>
    <t xml:space="preserve"> Затверджена рішенням № 7 17 сесії селищної ради 7 скл від 20.12.2018р  </t>
  </si>
  <si>
    <t>Організація благоустрою населених пунктів</t>
  </si>
  <si>
    <t>Пирограма соціально-економічного, культурно- мистецького  розвитку та охорони навколишнього природного серидовища у Новосанжарській селищній раді на 2019 рік</t>
  </si>
  <si>
    <t>0219300</t>
  </si>
  <si>
    <t>Субвенции з місцуевого бюджету іншим місцевим бюджетам на здійснення програм у галузі освіти за рахунок  субвенції з державного бюджету</t>
  </si>
  <si>
    <t xml:space="preserve">             Загальне фінансування</t>
  </si>
  <si>
    <t xml:space="preserve">Спеціального фонду на </t>
  </si>
  <si>
    <t>Опорний заклад "Новосанжарська загальноосвітня школа І-ІІІ ст"</t>
  </si>
  <si>
    <t>Зачепилівська ЗОШ І-ІІ ст. ім. Б.Олійника</t>
  </si>
  <si>
    <t>в тому числі бюджет розвитку</t>
  </si>
  <si>
    <t>0180</t>
  </si>
  <si>
    <t xml:space="preserve"> Затверджена рішенням № 5 17 сесії селищної ради 7 скл від 20.12.2018р  </t>
  </si>
  <si>
    <t xml:space="preserve"> Затверджена рішенням №5  17 сесії селищної ради 7 скл від 20.12.2018р  </t>
  </si>
  <si>
    <t xml:space="preserve">           Додаток № 3
до рішення №   двадцять першої   сесії 7 скликання селищної ради від 28.05.2019 р "Про внесення змін до показників бюджету об'єднаної селищної територіальної громади на 2019 рік"</t>
  </si>
  <si>
    <t xml:space="preserve">           Додаток № 5
до рішення №    двадцять першої  сесії 7  скликання  селищної ради  від 28.05.2019 р "Про  внесення змін до показників бюджету об,єднаної  селищної територіальної громади за 2019 р"</t>
  </si>
  <si>
    <t>Додаток №6
до рішення №    двадцять першої сесії 7 скликання  Новосанжарської селищної ради  від 25.05.2019 р"Про внесення змін до показників бюджету об,єднаної селищної територіальної громади на 2019 "</t>
  </si>
  <si>
    <t xml:space="preserve">Додаток №7
до рішення №  двадцять першоїї сесії 7 скликання Новосанжарської селищної ради від 25.05.2019 р "Про  зміни до показників бюджеу об,єднаної селищної територіальної громади на 2019 рік" </t>
  </si>
  <si>
    <t>Додаток № 2
до рішення  №    двадцять першої сесії 7 скликання від 28.05.2019р "Про внесення змін до показників бюджету   об"єднаної селищної  територіальної громади на 2019 р"</t>
  </si>
  <si>
    <t>Резенрвний фонд</t>
  </si>
  <si>
    <t>0218110</t>
  </si>
  <si>
    <t>Заходи із  запобігання та лікевідації надзвичайних ситуацій та наслідків стихійного лиха</t>
  </si>
  <si>
    <t>0218100</t>
  </si>
  <si>
    <t>Захист населення і територій від  надлзвичайних ситуацій техногенного  та природного характеру</t>
  </si>
  <si>
    <t>0219770</t>
  </si>
  <si>
    <t>0320</t>
  </si>
  <si>
    <t>0219700</t>
  </si>
  <si>
    <t>Інші субвенції з місевого бюджету</t>
  </si>
  <si>
    <t>0211010</t>
  </si>
  <si>
    <t>1010</t>
  </si>
  <si>
    <t>Надання дошкільної осівти</t>
  </si>
  <si>
    <t>0219350</t>
  </si>
  <si>
    <t>Субвенція з місцевого бюджету іншим місцевим бюджетам на здійснення  програм у галузі совіти за рахунок субвенцій з  державного бюджету</t>
  </si>
  <si>
    <t>0213104</t>
  </si>
  <si>
    <t>3104</t>
  </si>
  <si>
    <t>1020</t>
  </si>
  <si>
    <t>Забезпечення  соціальними послугами за місцем проживання  громадян які не зхдатні до самообслуговування у зв,язку із похилим віком, хворобою, інвалідністю</t>
  </si>
  <si>
    <t>Надання  соціальних та  реабілітаційних послуг  громадянам похилого віку ,  особам з інвалідністю, дітям з інвалідністю в установах соціального обслуговування</t>
  </si>
  <si>
    <t>0213140</t>
  </si>
  <si>
    <t>3140</t>
  </si>
  <si>
    <t>Оздоровлення та відпочинок дітей  ( крім заходів з оздоровлення  що здійснюються за рахунок коштів на оздоровлення громадян, які пострждли внаслідок чернобильської катастрофи)</t>
  </si>
  <si>
    <t>0217000</t>
  </si>
  <si>
    <t>0217400</t>
  </si>
  <si>
    <t>Утримання та розввиток автомобільних доріг та  дорожньої інфраструктури за рахунок коштів місцевого бюджету</t>
  </si>
  <si>
    <t>7461</t>
  </si>
  <si>
    <t>0456</t>
  </si>
  <si>
    <t>7400</t>
  </si>
  <si>
    <t>7000</t>
  </si>
  <si>
    <t>Транспорт та транспортна  інфраструктура , дорожнє господарство</t>
  </si>
  <si>
    <t>Економічна діяльність</t>
  </si>
  <si>
    <t>Соціальний захист  тасоціальне забезпечення</t>
  </si>
  <si>
    <t>Новосанжарська ОТГ</t>
  </si>
  <si>
    <t>На видання книги</t>
  </si>
  <si>
    <t>Музична школа</t>
  </si>
  <si>
    <t>КНП "Новосанжарська ЦРЛ"</t>
  </si>
  <si>
    <t>УСЗН Рада ветеранів</t>
  </si>
  <si>
    <t>Інклюзивно ресурсний центр</t>
  </si>
  <si>
    <t>УСЗН</t>
  </si>
  <si>
    <t>КНП "Новосанжарський центр ПМСД"</t>
  </si>
  <si>
    <t>Центр культури і дозвілля</t>
  </si>
  <si>
    <t>0910</t>
  </si>
  <si>
    <t>Надання дошкільної освіти</t>
  </si>
  <si>
    <t>Реконструкція вуличного  освітлення по вул.Носенка</t>
  </si>
  <si>
    <t>Транспорт та транспортна інфрастуктура</t>
  </si>
  <si>
    <t>Утримання т розвиток автомобільних доріг та догожної інфраструктури зпа  рахунок коштів місцевого бюджету</t>
  </si>
  <si>
    <t>Корегування проекту  вул.Першотравнева</t>
  </si>
  <si>
    <t>Капремонт вулиці Шевченка проект</t>
  </si>
  <si>
    <t>Економічна діяоьність</t>
  </si>
  <si>
    <t>Програма оздоровлення та відпочинку дітей на 2019 рік  у Новоанжарській селищній раді</t>
  </si>
  <si>
    <t>0219330</t>
  </si>
  <si>
    <t>Субвенції з місцевого бюджету  на надання державної підтримки особам з особливими освітніми потребами за рахунок відповідної субвенції з державного бюджету</t>
  </si>
  <si>
    <t>Субенція з мсцевого  іншим місцевим  бюджетам на здійснення  програм та заходів за рахунок коштів  місцевих бюджетів</t>
  </si>
  <si>
    <t>Інші субвенції з місцевого бюджету</t>
  </si>
  <si>
    <t>в тому числі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</si>
  <si>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</si>
  <si>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 інклюзивних та спеціальних класах закладів загальної середньої освіти (2620 видатки споживання)</t>
  </si>
  <si>
    <t>в інклюзивних  та спеціальних класах закладів загальної середньої освіти (3220 видатки розвитку)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</si>
  <si>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</si>
  <si>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ОЗ"Новосанжарська ЗОШ І-ІІІ ст"</t>
  </si>
  <si>
    <t>Зачепилівська ЗОШ І-ІІ ст. ім Б.Олійника</t>
  </si>
  <si>
    <t>Підготовка тренерів-педагогів, супервізорів, проведення супервізії та підвищення кваліфікації педагогічних працівників 2620 (видатки споживання)</t>
  </si>
  <si>
    <t>Закупівля сучасних меблів для початкових класів нової української школи 3220 (видатки розвитку)</t>
  </si>
  <si>
    <t>ОЗ"Новосанжарська ЗОШ І-ІІІ ст."</t>
  </si>
  <si>
    <t>0215000</t>
  </si>
  <si>
    <t>0215031</t>
  </si>
  <si>
    <t>5031</t>
  </si>
  <si>
    <t>Утримання та  навчально-тренувальна робота  комунальних  дитячо юнацьких спортивних шкіл</t>
  </si>
  <si>
    <t>0810</t>
  </si>
  <si>
    <t>5000</t>
  </si>
  <si>
    <t>Житлово-комунальне</t>
  </si>
  <si>
    <t>Фізична культура і спорт</t>
  </si>
  <si>
    <t>3133</t>
  </si>
  <si>
    <t xml:space="preserve">Інші заходи  та заклади  у сфері молодіжної полтітики </t>
  </si>
  <si>
    <t>Інші субвенції</t>
  </si>
  <si>
    <t>Програма "Молодь Новосанжарщини " Новосанжарської  селищної ради на 2019 рік.</t>
  </si>
  <si>
    <t>Затверджена рішенням№6  сесії 7  скликанняи  від 20.08.2018 р.</t>
  </si>
  <si>
    <t>0217690</t>
  </si>
  <si>
    <t>7690</t>
  </si>
  <si>
    <t>0217691</t>
  </si>
  <si>
    <t>7691</t>
  </si>
  <si>
    <t>Інша економічна діяльність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</si>
  <si>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</si>
  <si>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Реконстркуція вуличного освітлення по вул. Миру в с.Зачепилівка</t>
  </si>
  <si>
    <t>Реконструкція вуличного  освітлення по вул Комунальній</t>
  </si>
  <si>
    <t>Реконструкція вуличного  освітлення по вул.Ювілейній</t>
  </si>
  <si>
    <t>Придбання  бензокос, бензопили, щепорізу, драбини</t>
  </si>
  <si>
    <t>Реконструкція вуличного  освітлення по пров.Гостинному</t>
  </si>
  <si>
    <t>4000</t>
  </si>
  <si>
    <t>0214060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</si>
  <si>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</si>
  <si>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</si>
  <si>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</si>
  <si>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Утримання т розвиток автомобільних доріг та догожної інфраструктури за  рахунок коштів місцевого бюджету</t>
  </si>
  <si>
    <t>Забезпечення діяльності палаців і  будинків культури, клубів, центрів культури і дозвілля та інших клубних закладів</t>
  </si>
  <si>
    <t>Програма  соціально-економічного, культурно-мистецького розвитку та охорони навколишнього природного середовища Новосанжарської селищної ради на 2019 рік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</si>
</sst>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\ &quot;₽&quot;"/>
    <numFmt numFmtId="210" formatCode="_-* #,##0.0\ &quot;₽&quot;_-;\-* #,##0.0\ &quot;₽&quot;_-;_-* &quot;-&quot;?\ &quot;₽&quot;_-;_-@_-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6" fillId="0" borderId="0">
      <alignment/>
      <protection/>
    </xf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11" fillId="7" borderId="1" applyNumberFormat="0" applyAlignment="0" applyProtection="0"/>
    <xf numFmtId="0" fontId="12" fillId="44" borderId="2" applyNumberFormat="0" applyAlignment="0" applyProtection="0"/>
    <xf numFmtId="0" fontId="19" fillId="44" borderId="1" applyNumberFormat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0" borderId="0">
      <alignment vertical="top"/>
      <protection/>
    </xf>
    <xf numFmtId="0" fontId="16" fillId="0" borderId="6" applyNumberFormat="0" applyFill="0" applyAlignment="0" applyProtection="0"/>
    <xf numFmtId="0" fontId="14" fillId="45" borderId="7" applyNumberFormat="0" applyAlignment="0" applyProtection="0"/>
    <xf numFmtId="0" fontId="20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63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10" fillId="3" borderId="0" applyNumberFormat="0" applyBorder="0" applyAlignment="0" applyProtection="0"/>
    <xf numFmtId="0" fontId="65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66" fillId="47" borderId="12" applyNumberFormat="0" applyAlignment="0" applyProtection="0"/>
    <xf numFmtId="0" fontId="22" fillId="0" borderId="13" applyNumberFormat="0" applyFill="0" applyAlignment="0" applyProtection="0"/>
    <xf numFmtId="0" fontId="67" fillId="51" borderId="0" applyNumberFormat="0" applyBorder="0" applyAlignment="0" applyProtection="0"/>
    <xf numFmtId="0" fontId="25" fillId="0" borderId="0">
      <alignment/>
      <protection/>
    </xf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92" fontId="42" fillId="0" borderId="14" xfId="0" applyNumberFormat="1" applyFont="1" applyFill="1" applyBorder="1" applyAlignment="1" applyProtection="1">
      <alignment horizontal="right" vertical="top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192" fontId="38" fillId="0" borderId="14" xfId="93" applyNumberFormat="1" applyFont="1" applyBorder="1" applyAlignment="1">
      <alignment vertical="center"/>
      <protection/>
    </xf>
    <xf numFmtId="192" fontId="38" fillId="0" borderId="14" xfId="93" applyNumberFormat="1" applyFont="1" applyBorder="1">
      <alignment vertical="top"/>
      <protection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192" fontId="39" fillId="0" borderId="14" xfId="93" applyNumberFormat="1" applyFont="1" applyBorder="1">
      <alignment vertical="top"/>
      <protection/>
    </xf>
    <xf numFmtId="0" fontId="44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19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2" fillId="52" borderId="14" xfId="0" applyNumberFormat="1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horizontal="justify" vertical="center" wrapText="1"/>
    </xf>
    <xf numFmtId="0" fontId="0" fillId="52" borderId="0" xfId="0" applyFont="1" applyFill="1" applyAlignment="1">
      <alignment vertical="center"/>
    </xf>
    <xf numFmtId="49" fontId="33" fillId="52" borderId="14" xfId="0" applyNumberFormat="1" applyFont="1" applyFill="1" applyBorder="1" applyAlignment="1">
      <alignment horizontal="center" vertical="center" wrapText="1"/>
    </xf>
    <xf numFmtId="0" fontId="33" fillId="52" borderId="14" xfId="0" applyFont="1" applyFill="1" applyBorder="1" applyAlignment="1">
      <alignment vertical="center" wrapText="1"/>
    </xf>
    <xf numFmtId="0" fontId="32" fillId="52" borderId="14" xfId="0" applyFont="1" applyFill="1" applyBorder="1" applyAlignment="1">
      <alignment horizontal="center" vertical="center" wrapText="1"/>
    </xf>
    <xf numFmtId="192" fontId="39" fillId="52" borderId="14" xfId="93" applyNumberFormat="1" applyFont="1" applyFill="1" applyBorder="1">
      <alignment vertical="top"/>
      <protection/>
    </xf>
    <xf numFmtId="0" fontId="33" fillId="52" borderId="14" xfId="0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vertical="center" wrapText="1"/>
    </xf>
    <xf numFmtId="0" fontId="44" fillId="52" borderId="14" xfId="0" applyFont="1" applyFill="1" applyBorder="1" applyAlignment="1">
      <alignment vertical="center" wrapText="1"/>
    </xf>
    <xf numFmtId="0" fontId="0" fillId="52" borderId="0" xfId="0" applyNumberFormat="1" applyFont="1" applyFill="1" applyAlignment="1" applyProtection="1">
      <alignment/>
      <protection/>
    </xf>
    <xf numFmtId="0" fontId="0" fillId="0" borderId="14" xfId="0" applyFont="1" applyBorder="1" applyAlignment="1">
      <alignment wrapText="1"/>
    </xf>
    <xf numFmtId="3" fontId="38" fillId="0" borderId="14" xfId="93" applyNumberFormat="1" applyFont="1" applyBorder="1" applyAlignment="1">
      <alignment vertical="center"/>
      <protection/>
    </xf>
    <xf numFmtId="3" fontId="38" fillId="0" borderId="14" xfId="93" applyNumberFormat="1" applyFont="1" applyBorder="1">
      <alignment vertical="top"/>
      <protection/>
    </xf>
    <xf numFmtId="0" fontId="32" fillId="0" borderId="0" xfId="0" applyNumberFormat="1" applyFont="1" applyFill="1" applyAlignment="1" applyProtection="1">
      <alignment/>
      <protection/>
    </xf>
    <xf numFmtId="0" fontId="7" fillId="52" borderId="14" xfId="0" applyFont="1" applyFill="1" applyBorder="1" applyAlignment="1">
      <alignment vertical="center" wrapText="1"/>
    </xf>
    <xf numFmtId="49" fontId="42" fillId="52" borderId="14" xfId="0" applyNumberFormat="1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horizontal="justify" vertical="center" wrapText="1"/>
    </xf>
    <xf numFmtId="192" fontId="40" fillId="52" borderId="14" xfId="93" applyNumberFormat="1" applyFont="1" applyFill="1" applyBorder="1">
      <alignment vertical="top"/>
      <protection/>
    </xf>
    <xf numFmtId="49" fontId="44" fillId="52" borderId="14" xfId="0" applyNumberFormat="1" applyFont="1" applyFill="1" applyBorder="1" applyAlignment="1">
      <alignment horizontal="center" vertical="center" wrapText="1"/>
    </xf>
    <xf numFmtId="0" fontId="44" fillId="52" borderId="14" xfId="0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vertical="center" wrapText="1"/>
    </xf>
    <xf numFmtId="3" fontId="40" fillId="0" borderId="14" xfId="93" applyNumberFormat="1" applyFont="1" applyBorder="1">
      <alignment vertical="top"/>
      <protection/>
    </xf>
    <xf numFmtId="49" fontId="32" fillId="18" borderId="14" xfId="0" applyNumberFormat="1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vertical="center" wrapText="1"/>
    </xf>
    <xf numFmtId="0" fontId="0" fillId="52" borderId="0" xfId="0" applyNumberFormat="1" applyFont="1" applyFill="1" applyAlignment="1" applyProtection="1">
      <alignment vertical="top"/>
      <protection/>
    </xf>
    <xf numFmtId="0" fontId="0" fillId="52" borderId="0" xfId="0" applyFont="1" applyFill="1" applyAlignment="1">
      <alignment vertical="top"/>
    </xf>
    <xf numFmtId="0" fontId="33" fillId="52" borderId="20" xfId="0" applyNumberFormat="1" applyFont="1" applyFill="1" applyBorder="1" applyAlignment="1" applyProtection="1">
      <alignment horizontal="left" vertical="top"/>
      <protection/>
    </xf>
    <xf numFmtId="0" fontId="32" fillId="52" borderId="21" xfId="0" applyFont="1" applyFill="1" applyBorder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0" fillId="52" borderId="14" xfId="0" applyFont="1" applyFill="1" applyBorder="1" applyAlignment="1">
      <alignment wrapText="1"/>
    </xf>
    <xf numFmtId="3" fontId="38" fillId="52" borderId="14" xfId="93" applyNumberFormat="1" applyFont="1" applyFill="1" applyBorder="1" applyAlignment="1">
      <alignment vertical="center"/>
      <protection/>
    </xf>
    <xf numFmtId="3" fontId="38" fillId="52" borderId="14" xfId="93" applyNumberFormat="1" applyFont="1" applyFill="1" applyBorder="1">
      <alignment vertical="top"/>
      <protection/>
    </xf>
    <xf numFmtId="192" fontId="35" fillId="52" borderId="14" xfId="0" applyNumberFormat="1" applyFont="1" applyFill="1" applyBorder="1" applyAlignment="1">
      <alignment vertical="justify"/>
    </xf>
    <xf numFmtId="3" fontId="38" fillId="52" borderId="14" xfId="0" applyNumberFormat="1" applyFont="1" applyFill="1" applyBorder="1" applyAlignment="1">
      <alignment vertical="justify"/>
    </xf>
    <xf numFmtId="0" fontId="0" fillId="52" borderId="14" xfId="0" applyFont="1" applyFill="1" applyBorder="1" applyAlignment="1">
      <alignment vertical="center" wrapText="1"/>
    </xf>
    <xf numFmtId="0" fontId="5" fillId="52" borderId="14" xfId="0" applyFont="1" applyFill="1" applyBorder="1" applyAlignment="1">
      <alignment vertical="center" wrapText="1"/>
    </xf>
    <xf numFmtId="0" fontId="23" fillId="52" borderId="14" xfId="0" applyFont="1" applyFill="1" applyBorder="1" applyAlignment="1">
      <alignment vertical="center" wrapText="1"/>
    </xf>
    <xf numFmtId="0" fontId="23" fillId="52" borderId="14" xfId="0" applyFont="1" applyFill="1" applyBorder="1" applyAlignment="1">
      <alignment horizontal="justify" vertical="center" wrapText="1"/>
    </xf>
    <xf numFmtId="0" fontId="48" fillId="52" borderId="14" xfId="0" applyFont="1" applyFill="1" applyBorder="1" applyAlignment="1">
      <alignment horizontal="justify" vertical="center" wrapText="1"/>
    </xf>
    <xf numFmtId="1" fontId="37" fillId="52" borderId="14" xfId="93" applyNumberFormat="1" applyFont="1" applyFill="1" applyBorder="1" applyAlignment="1">
      <alignment vertical="center"/>
      <protection/>
    </xf>
    <xf numFmtId="1" fontId="37" fillId="52" borderId="14" xfId="93" applyNumberFormat="1" applyFont="1" applyFill="1" applyBorder="1" applyAlignment="1">
      <alignment horizontal="center" vertical="center"/>
      <protection/>
    </xf>
    <xf numFmtId="1" fontId="34" fillId="52" borderId="14" xfId="93" applyNumberFormat="1" applyFont="1" applyFill="1" applyBorder="1" applyAlignment="1">
      <alignment vertical="center"/>
      <protection/>
    </xf>
    <xf numFmtId="1" fontId="37" fillId="52" borderId="14" xfId="93" applyNumberFormat="1" applyFont="1" applyFill="1" applyBorder="1">
      <alignment vertical="top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7" fillId="52" borderId="14" xfId="0" applyNumberFormat="1" applyFont="1" applyFill="1" applyBorder="1" applyAlignment="1" applyProtection="1">
      <alignment horizontal="center" vertical="center" wrapText="1"/>
      <protection/>
    </xf>
    <xf numFmtId="0" fontId="46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31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3" fillId="52" borderId="22" xfId="0" applyFont="1" applyFill="1" applyBorder="1" applyAlignment="1">
      <alignment horizontal="center" vertical="center" wrapText="1"/>
    </xf>
    <xf numFmtId="0" fontId="33" fillId="52" borderId="16" xfId="0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justify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Border="1" applyAlignment="1">
      <alignment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192" fontId="35" fillId="0" borderId="14" xfId="0" applyNumberFormat="1" applyFont="1" applyBorder="1" applyAlignment="1">
      <alignment horizontal="center" vertical="justify"/>
    </xf>
    <xf numFmtId="3" fontId="38" fillId="0" borderId="14" xfId="0" applyNumberFormat="1" applyFont="1" applyBorder="1" applyAlignment="1">
      <alignment horizontal="center" vertical="justify"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vertical="center" wrapText="1"/>
    </xf>
    <xf numFmtId="49" fontId="23" fillId="52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3" fillId="52" borderId="0" xfId="0" applyNumberFormat="1" applyFont="1" applyFill="1" applyBorder="1" applyAlignment="1" applyProtection="1">
      <alignment horizontal="left" vertical="center" wrapText="1"/>
      <protection/>
    </xf>
    <xf numFmtId="0" fontId="7" fillId="52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" fontId="39" fillId="52" borderId="14" xfId="93" applyNumberFormat="1" applyFont="1" applyFill="1" applyBorder="1" applyAlignment="1">
      <alignment horizontal="center" vertical="center"/>
      <protection/>
    </xf>
    <xf numFmtId="1" fontId="40" fillId="52" borderId="14" xfId="93" applyNumberFormat="1" applyFont="1" applyFill="1" applyBorder="1" applyAlignment="1">
      <alignment horizontal="center" vertic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3" fontId="32" fillId="0" borderId="16" xfId="0" applyNumberFormat="1" applyFont="1" applyBorder="1" applyAlignment="1">
      <alignment vertical="center" wrapText="1"/>
    </xf>
    <xf numFmtId="3" fontId="48" fillId="52" borderId="14" xfId="0" applyNumberFormat="1" applyFont="1" applyFill="1" applyBorder="1" applyAlignment="1">
      <alignment vertical="center" wrapText="1"/>
    </xf>
    <xf numFmtId="192" fontId="39" fillId="0" borderId="14" xfId="93" applyNumberFormat="1" applyFont="1" applyBorder="1" applyAlignment="1">
      <alignment vertical="top"/>
      <protection/>
    </xf>
    <xf numFmtId="3" fontId="38" fillId="0" borderId="14" xfId="93" applyNumberFormat="1" applyFont="1" applyBorder="1" applyAlignment="1">
      <alignment vertical="top"/>
      <protection/>
    </xf>
    <xf numFmtId="3" fontId="38" fillId="52" borderId="14" xfId="93" applyNumberFormat="1" applyFont="1" applyFill="1" applyBorder="1" applyAlignment="1">
      <alignment vertical="top"/>
      <protection/>
    </xf>
    <xf numFmtId="192" fontId="39" fillId="0" borderId="14" xfId="93" applyNumberFormat="1" applyFont="1" applyBorder="1" applyAlignment="1">
      <alignment vertical="top" wrapText="1"/>
      <protection/>
    </xf>
    <xf numFmtId="1" fontId="39" fillId="52" borderId="14" xfId="93" applyNumberFormat="1" applyFont="1" applyFill="1" applyBorder="1" applyAlignment="1">
      <alignment horizontal="center"/>
      <protection/>
    </xf>
    <xf numFmtId="49" fontId="0" fillId="52" borderId="14" xfId="0" applyNumberFormat="1" applyFont="1" applyFill="1" applyBorder="1" applyAlignment="1">
      <alignment horizontal="center" vertical="center" wrapText="1"/>
    </xf>
    <xf numFmtId="1" fontId="39" fillId="52" borderId="14" xfId="93" applyNumberFormat="1" applyFont="1" applyFill="1" applyBorder="1" applyAlignment="1">
      <alignment vertical="center"/>
      <protection/>
    </xf>
    <xf numFmtId="0" fontId="0" fillId="52" borderId="14" xfId="0" applyFont="1" applyFill="1" applyBorder="1" applyAlignment="1">
      <alignment horizontal="center" vertical="center" wrapText="1"/>
    </xf>
    <xf numFmtId="1" fontId="39" fillId="52" borderId="14" xfId="93" applyNumberFormat="1" applyFont="1" applyFill="1" applyBorder="1">
      <alignment vertical="top"/>
      <protection/>
    </xf>
    <xf numFmtId="192" fontId="40" fillId="0" borderId="14" xfId="93" applyNumberFormat="1" applyFont="1" applyBorder="1">
      <alignment vertical="top"/>
      <protection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" fontId="39" fillId="52" borderId="22" xfId="93" applyNumberFormat="1" applyFont="1" applyFill="1" applyBorder="1" applyAlignment="1">
      <alignment horizontal="center" vertical="center"/>
      <protection/>
    </xf>
    <xf numFmtId="0" fontId="32" fillId="0" borderId="14" xfId="0" applyNumberFormat="1" applyFont="1" applyFill="1" applyBorder="1" applyAlignment="1" applyProtection="1">
      <alignment horizontal="center" vertical="center"/>
      <protection/>
    </xf>
    <xf numFmtId="192" fontId="42" fillId="0" borderId="14" xfId="0" applyNumberFormat="1" applyFont="1" applyFill="1" applyBorder="1" applyAlignment="1" applyProtection="1">
      <alignment horizontal="center" vertic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3" fontId="37" fillId="0" borderId="14" xfId="0" applyNumberFormat="1" applyFont="1" applyBorder="1" applyAlignment="1">
      <alignment horizontal="center" vertical="center" wrapText="1"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192" fontId="33" fillId="0" borderId="14" xfId="0" applyNumberFormat="1" applyFont="1" applyFill="1" applyBorder="1" applyAlignment="1" applyProtection="1">
      <alignment horizontal="center" vertical="center"/>
      <protection/>
    </xf>
    <xf numFmtId="0" fontId="33" fillId="52" borderId="14" xfId="0" applyNumberFormat="1" applyFont="1" applyFill="1" applyBorder="1" applyAlignment="1" applyProtection="1">
      <alignment horizontal="center" vertical="center"/>
      <protection/>
    </xf>
    <xf numFmtId="0" fontId="32" fillId="52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22" xfId="0" applyNumberFormat="1" applyFont="1" applyFill="1" applyBorder="1" applyAlignment="1" applyProtection="1">
      <alignment horizontal="center" vertical="center" wrapText="1"/>
      <protection/>
    </xf>
    <xf numFmtId="192" fontId="34" fillId="0" borderId="14" xfId="0" applyNumberFormat="1" applyFont="1" applyBorder="1" applyAlignment="1">
      <alignment horizontal="center" vertical="center" wrapText="1"/>
    </xf>
    <xf numFmtId="3" fontId="39" fillId="0" borderId="14" xfId="93" applyNumberFormat="1" applyFont="1" applyBorder="1">
      <alignment vertical="top"/>
      <protection/>
    </xf>
    <xf numFmtId="0" fontId="4" fillId="52" borderId="26" xfId="0" applyNumberFormat="1" applyFont="1" applyFill="1" applyBorder="1" applyAlignment="1" applyProtection="1">
      <alignment vertical="center" wrapText="1"/>
      <protection/>
    </xf>
    <xf numFmtId="0" fontId="4" fillId="52" borderId="27" xfId="0" applyNumberFormat="1" applyFont="1" applyFill="1" applyBorder="1" applyAlignment="1" applyProtection="1">
      <alignment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195" fontId="23" fillId="0" borderId="14" xfId="0" applyNumberFormat="1" applyFont="1" applyBorder="1" applyAlignment="1">
      <alignment horizontal="center" vertical="center" wrapText="1"/>
    </xf>
    <xf numFmtId="195" fontId="38" fillId="0" borderId="14" xfId="93" applyNumberFormat="1" applyFont="1" applyBorder="1" applyAlignment="1">
      <alignment horizontal="center" vertical="center"/>
      <protection/>
    </xf>
    <xf numFmtId="195" fontId="0" fillId="0" borderId="14" xfId="0" applyNumberFormat="1" applyFont="1" applyBorder="1" applyAlignment="1">
      <alignment horizontal="center" vertical="center" wrapText="1"/>
    </xf>
    <xf numFmtId="195" fontId="39" fillId="0" borderId="14" xfId="93" applyNumberFormat="1" applyFont="1" applyBorder="1" applyAlignment="1">
      <alignment horizontal="center" vertical="center"/>
      <protection/>
    </xf>
    <xf numFmtId="195" fontId="23" fillId="52" borderId="14" xfId="0" applyNumberFormat="1" applyFont="1" applyFill="1" applyBorder="1" applyAlignment="1">
      <alignment horizontal="center" vertical="center" wrapText="1"/>
    </xf>
    <xf numFmtId="195" fontId="38" fillId="52" borderId="14" xfId="93" applyNumberFormat="1" applyFont="1" applyFill="1" applyBorder="1" applyAlignment="1">
      <alignment horizontal="center" vertical="center"/>
      <protection/>
    </xf>
    <xf numFmtId="195" fontId="0" fillId="52" borderId="14" xfId="0" applyNumberFormat="1" applyFont="1" applyFill="1" applyBorder="1" applyAlignment="1">
      <alignment horizontal="center" vertical="center" wrapText="1"/>
    </xf>
    <xf numFmtId="195" fontId="0" fillId="18" borderId="14" xfId="0" applyNumberFormat="1" applyFont="1" applyFill="1" applyBorder="1" applyAlignment="1">
      <alignment horizontal="center" vertical="center" wrapText="1"/>
    </xf>
    <xf numFmtId="195" fontId="38" fillId="18" borderId="14" xfId="93" applyNumberFormat="1" applyFont="1" applyFill="1" applyBorder="1" applyAlignment="1">
      <alignment horizontal="center" vertical="center"/>
      <protection/>
    </xf>
    <xf numFmtId="195" fontId="38" fillId="52" borderId="14" xfId="0" applyNumberFormat="1" applyFont="1" applyFill="1" applyBorder="1" applyAlignment="1">
      <alignment horizontal="center" vertical="center"/>
    </xf>
    <xf numFmtId="195" fontId="39" fillId="52" borderId="14" xfId="93" applyNumberFormat="1" applyFont="1" applyFill="1" applyBorder="1" applyAlignment="1">
      <alignment horizontal="center"/>
      <protection/>
    </xf>
    <xf numFmtId="195" fontId="39" fillId="52" borderId="22" xfId="93" applyNumberFormat="1" applyFont="1" applyFill="1" applyBorder="1" applyAlignment="1">
      <alignment horizontal="center"/>
      <protection/>
    </xf>
    <xf numFmtId="195" fontId="37" fillId="52" borderId="14" xfId="93" applyNumberFormat="1" applyFont="1" applyFill="1" applyBorder="1" applyAlignment="1">
      <alignment vertical="center"/>
      <protection/>
    </xf>
    <xf numFmtId="195" fontId="37" fillId="52" borderId="14" xfId="93" applyNumberFormat="1" applyFont="1" applyFill="1" applyBorder="1" applyAlignment="1">
      <alignment horizontal="center" vertical="center"/>
      <protection/>
    </xf>
    <xf numFmtId="195" fontId="34" fillId="52" borderId="14" xfId="93" applyNumberFormat="1" applyFont="1" applyFill="1" applyBorder="1" applyAlignment="1">
      <alignment vertical="center"/>
      <protection/>
    </xf>
    <xf numFmtId="195" fontId="37" fillId="52" borderId="14" xfId="93" applyNumberFormat="1" applyFont="1" applyFill="1" applyBorder="1">
      <alignment vertical="top"/>
      <protection/>
    </xf>
    <xf numFmtId="195" fontId="34" fillId="52" borderId="14" xfId="93" applyNumberFormat="1" applyFont="1" applyFill="1" applyBorder="1">
      <alignment vertical="top"/>
      <protection/>
    </xf>
    <xf numFmtId="195" fontId="47" fillId="52" borderId="14" xfId="93" applyNumberFormat="1" applyFont="1" applyFill="1" applyBorder="1">
      <alignment vertical="top"/>
      <protection/>
    </xf>
    <xf numFmtId="195" fontId="43" fillId="52" borderId="14" xfId="93" applyNumberFormat="1" applyFont="1" applyFill="1" applyBorder="1" applyAlignment="1">
      <alignment horizontal="center" vertical="top"/>
      <protection/>
    </xf>
    <xf numFmtId="195" fontId="43" fillId="52" borderId="14" xfId="93" applyNumberFormat="1" applyFont="1" applyFill="1" applyBorder="1">
      <alignment vertical="top"/>
      <protection/>
    </xf>
    <xf numFmtId="195" fontId="37" fillId="52" borderId="14" xfId="93" applyNumberFormat="1" applyFont="1" applyFill="1" applyBorder="1" applyAlignment="1">
      <alignment horizontal="center" vertical="top"/>
      <protection/>
    </xf>
    <xf numFmtId="195" fontId="34" fillId="52" borderId="14" xfId="93" applyNumberFormat="1" applyFont="1" applyFill="1" applyBorder="1" applyAlignment="1">
      <alignment horizontal="center" vertical="center"/>
      <protection/>
    </xf>
    <xf numFmtId="195" fontId="47" fillId="52" borderId="14" xfId="93" applyNumberFormat="1" applyFont="1" applyFill="1" applyBorder="1" applyAlignment="1">
      <alignment horizontal="center" vertical="center"/>
      <protection/>
    </xf>
    <xf numFmtId="195" fontId="43" fillId="52" borderId="14" xfId="93" applyNumberFormat="1" applyFont="1" applyFill="1" applyBorder="1" applyAlignment="1">
      <alignment horizontal="center" vertical="center"/>
      <protection/>
    </xf>
    <xf numFmtId="192" fontId="38" fillId="0" borderId="14" xfId="0" applyNumberFormat="1" applyFont="1" applyBorder="1" applyAlignment="1">
      <alignment vertical="justify"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7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49" fontId="42" fillId="52" borderId="14" xfId="0" applyNumberFormat="1" applyFont="1" applyFill="1" applyBorder="1" applyAlignment="1">
      <alignment horizontal="left" vertical="center" wrapText="1"/>
    </xf>
    <xf numFmtId="195" fontId="34" fillId="52" borderId="14" xfId="93" applyNumberFormat="1" applyFont="1" applyFill="1" applyBorder="1" applyAlignment="1">
      <alignment horizontal="center" vertical="top"/>
      <protection/>
    </xf>
    <xf numFmtId="0" fontId="7" fillId="52" borderId="16" xfId="0" applyNumberFormat="1" applyFont="1" applyFill="1" applyBorder="1" applyAlignment="1" applyProtection="1">
      <alignment horizontal="center" vertical="center" wrapText="1"/>
      <protection/>
    </xf>
    <xf numFmtId="0" fontId="23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vertical="center" wrapText="1"/>
    </xf>
    <xf numFmtId="0" fontId="6" fillId="52" borderId="14" xfId="0" applyFont="1" applyFill="1" applyBorder="1" applyAlignment="1">
      <alignment vertical="center" wrapText="1"/>
    </xf>
    <xf numFmtId="0" fontId="49" fillId="52" borderId="14" xfId="0" applyFont="1" applyFill="1" applyBorder="1" applyAlignment="1">
      <alignment vertical="center" wrapText="1"/>
    </xf>
    <xf numFmtId="0" fontId="48" fillId="52" borderId="14" xfId="0" applyFont="1" applyFill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7" fillId="52" borderId="29" xfId="0" applyNumberFormat="1" applyFont="1" applyFill="1" applyBorder="1" applyAlignment="1" applyProtection="1">
      <alignment horizontal="center" vertical="center" wrapText="1"/>
      <protection/>
    </xf>
    <xf numFmtId="0" fontId="7" fillId="52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vertical="center" wrapText="1"/>
    </xf>
    <xf numFmtId="0" fontId="4" fillId="52" borderId="31" xfId="0" applyNumberFormat="1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52" borderId="30" xfId="0" applyNumberFormat="1" applyFont="1" applyFill="1" applyBorder="1" applyAlignment="1" applyProtection="1">
      <alignment vertical="center" wrapText="1"/>
      <protection/>
    </xf>
    <xf numFmtId="0" fontId="23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5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3" fillId="0" borderId="14" xfId="0" applyFont="1" applyBorder="1" applyAlignment="1">
      <alignment wrapText="1"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23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22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7" fillId="52" borderId="22" xfId="0" applyNumberFormat="1" applyFont="1" applyFill="1" applyBorder="1" applyAlignment="1" applyProtection="1">
      <alignment horizontal="center" vertical="center" wrapText="1"/>
      <protection/>
    </xf>
    <xf numFmtId="0" fontId="7" fillId="52" borderId="34" xfId="0" applyNumberFormat="1" applyFont="1" applyFill="1" applyBorder="1" applyAlignment="1" applyProtection="1">
      <alignment horizontal="center" vertical="center" wrapText="1"/>
      <protection/>
    </xf>
    <xf numFmtId="0" fontId="7" fillId="52" borderId="16" xfId="0" applyNumberFormat="1" applyFont="1" applyFill="1" applyBorder="1" applyAlignment="1" applyProtection="1">
      <alignment horizontal="center" vertical="center" wrapText="1"/>
      <protection/>
    </xf>
    <xf numFmtId="0" fontId="46" fillId="52" borderId="22" xfId="0" applyNumberFormat="1" applyFont="1" applyFill="1" applyBorder="1" applyAlignment="1" applyProtection="1">
      <alignment horizontal="center" vertical="center" wrapText="1"/>
      <protection/>
    </xf>
    <xf numFmtId="0" fontId="46" fillId="52" borderId="34" xfId="0" applyNumberFormat="1" applyFont="1" applyFill="1" applyBorder="1" applyAlignment="1" applyProtection="1">
      <alignment horizontal="center" vertical="center" wrapText="1"/>
      <protection/>
    </xf>
    <xf numFmtId="0" fontId="46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52" borderId="22" xfId="0" applyNumberFormat="1" applyFont="1" applyFill="1" applyBorder="1" applyAlignment="1" applyProtection="1">
      <alignment horizontal="center" vertical="center" wrapText="1"/>
      <protection/>
    </xf>
    <xf numFmtId="0" fontId="4" fillId="52" borderId="34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22" xfId="0" applyNumberFormat="1" applyFont="1" applyFill="1" applyBorder="1" applyAlignment="1" applyProtection="1">
      <alignment horizontal="center" vertical="center" wrapText="1"/>
      <protection/>
    </xf>
    <xf numFmtId="0" fontId="0" fillId="52" borderId="34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1" fillId="52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52" borderId="34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52" borderId="44" xfId="0" applyNumberFormat="1" applyFont="1" applyFill="1" applyBorder="1" applyAlignment="1" applyProtection="1">
      <alignment horizontal="center" vertical="center" wrapText="1"/>
      <protection/>
    </xf>
    <xf numFmtId="0" fontId="0" fillId="52" borderId="45" xfId="0" applyNumberFormat="1" applyFont="1" applyFill="1" applyBorder="1" applyAlignment="1" applyProtection="1">
      <alignment horizontal="center" vertical="center" wrapText="1"/>
      <protection/>
    </xf>
    <xf numFmtId="0" fontId="0" fillId="52" borderId="41" xfId="0" applyNumberFormat="1" applyFont="1" applyFill="1" applyBorder="1" applyAlignment="1" applyProtection="1">
      <alignment horizontal="center" vertical="center" wrapText="1"/>
      <protection/>
    </xf>
    <xf numFmtId="0" fontId="0" fillId="52" borderId="27" xfId="0" applyNumberFormat="1" applyFont="1" applyFill="1" applyBorder="1" applyAlignment="1" applyProtection="1">
      <alignment horizontal="center" vertical="center" wrapText="1"/>
      <protection/>
    </xf>
    <xf numFmtId="0" fontId="0" fillId="52" borderId="46" xfId="0" applyNumberFormat="1" applyFont="1" applyFill="1" applyBorder="1" applyAlignment="1" applyProtection="1">
      <alignment horizontal="center" vertical="center" wrapText="1"/>
      <protection/>
    </xf>
    <xf numFmtId="0" fontId="0" fillId="52" borderId="47" xfId="0" applyNumberFormat="1" applyFont="1" applyFill="1" applyBorder="1" applyAlignment="1" applyProtection="1">
      <alignment horizontal="center" vertical="center" wrapText="1"/>
      <protection/>
    </xf>
    <xf numFmtId="0" fontId="6" fillId="52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52" borderId="33" xfId="0" applyNumberFormat="1" applyFont="1" applyFill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0" fontId="6" fillId="52" borderId="42" xfId="0" applyNumberFormat="1" applyFont="1" applyFill="1" applyBorder="1" applyAlignment="1" applyProtection="1">
      <alignment horizontal="center" vertical="center" wrapText="1"/>
      <protection/>
    </xf>
    <xf numFmtId="0" fontId="6" fillId="52" borderId="43" xfId="0" applyNumberFormat="1" applyFont="1" applyFill="1" applyBorder="1" applyAlignment="1" applyProtection="1">
      <alignment horizontal="center" vertical="center" wrapText="1"/>
      <protection/>
    </xf>
    <xf numFmtId="0" fontId="6" fillId="52" borderId="41" xfId="0" applyNumberFormat="1" applyFont="1" applyFill="1" applyBorder="1" applyAlignment="1" applyProtection="1">
      <alignment horizontal="center" vertical="center" wrapText="1"/>
      <protection/>
    </xf>
    <xf numFmtId="0" fontId="6" fillId="52" borderId="27" xfId="0" applyNumberFormat="1" applyFont="1" applyFill="1" applyBorder="1" applyAlignment="1" applyProtection="1">
      <alignment horizontal="center" vertical="center" wrapText="1"/>
      <protection/>
    </xf>
    <xf numFmtId="0" fontId="6" fillId="52" borderId="47" xfId="0" applyNumberFormat="1" applyFont="1" applyFill="1" applyBorder="1" applyAlignment="1" applyProtection="1">
      <alignment horizontal="center" vertical="center" wrapText="1"/>
      <protection/>
    </xf>
    <xf numFmtId="0" fontId="7" fillId="52" borderId="50" xfId="0" applyNumberFormat="1" applyFont="1" applyFill="1" applyBorder="1" applyAlignment="1" applyProtection="1">
      <alignment horizontal="center" vertical="center" wrapText="1"/>
      <protection/>
    </xf>
    <xf numFmtId="0" fontId="7" fillId="52" borderId="51" xfId="0" applyNumberFormat="1" applyFont="1" applyFill="1" applyBorder="1" applyAlignment="1" applyProtection="1">
      <alignment horizontal="center" vertical="center" wrapText="1"/>
      <protection/>
    </xf>
    <xf numFmtId="0" fontId="7" fillId="52" borderId="52" xfId="0" applyNumberFormat="1" applyFont="1" applyFill="1" applyBorder="1" applyAlignment="1" applyProtection="1">
      <alignment horizontal="center" vertical="center" wrapText="1"/>
      <protection/>
    </xf>
    <xf numFmtId="0" fontId="7" fillId="52" borderId="31" xfId="0" applyNumberFormat="1" applyFont="1" applyFill="1" applyBorder="1" applyAlignment="1" applyProtection="1">
      <alignment horizontal="center" vertical="center" wrapText="1"/>
      <protection/>
    </xf>
    <xf numFmtId="0" fontId="6" fillId="52" borderId="45" xfId="0" applyNumberFormat="1" applyFont="1" applyFill="1" applyBorder="1" applyAlignment="1" applyProtection="1">
      <alignment horizontal="center" vertical="center" wrapText="1"/>
      <protection/>
    </xf>
    <xf numFmtId="0" fontId="6" fillId="52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0" fillId="52" borderId="54" xfId="0" applyNumberFormat="1" applyFont="1" applyFill="1" applyBorder="1" applyAlignment="1" applyProtection="1">
      <alignment horizontal="center" vertical="center" wrapText="1"/>
      <protection/>
    </xf>
    <xf numFmtId="0" fontId="50" fillId="52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6" fillId="52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52" borderId="20" xfId="0" applyNumberFormat="1" applyFont="1" applyFill="1" applyBorder="1" applyAlignment="1" applyProtection="1">
      <alignment horizontal="center" vertical="center" wrapText="1"/>
      <protection/>
    </xf>
    <xf numFmtId="0" fontId="0" fillId="52" borderId="56" xfId="0" applyNumberFormat="1" applyFont="1" applyFill="1" applyBorder="1" applyAlignment="1" applyProtection="1">
      <alignment horizontal="center" vertical="center" wrapText="1"/>
      <protection/>
    </xf>
    <xf numFmtId="0" fontId="0" fillId="52" borderId="57" xfId="0" applyNumberFormat="1" applyFont="1" applyFill="1" applyBorder="1" applyAlignment="1" applyProtection="1">
      <alignment horizontal="center" vertical="center" wrapText="1"/>
      <protection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0" fontId="0" fillId="52" borderId="53" xfId="0" applyNumberFormat="1" applyFont="1" applyFill="1" applyBorder="1" applyAlignment="1" applyProtection="1">
      <alignment horizontal="center" vertical="center" wrapText="1"/>
      <protection/>
    </xf>
    <xf numFmtId="0" fontId="0" fillId="52" borderId="28" xfId="0" applyNumberFormat="1" applyFont="1" applyFill="1" applyBorder="1" applyAlignment="1" applyProtection="1">
      <alignment horizontal="center" vertical="center" wrapText="1"/>
      <protection/>
    </xf>
    <xf numFmtId="0" fontId="0" fillId="52" borderId="58" xfId="0" applyNumberFormat="1" applyFont="1" applyFill="1" applyBorder="1" applyAlignment="1" applyProtection="1">
      <alignment horizontal="center" vertical="center" wrapText="1"/>
      <protection/>
    </xf>
    <xf numFmtId="0" fontId="4" fillId="52" borderId="37" xfId="0" applyNumberFormat="1" applyFont="1" applyFill="1" applyBorder="1" applyAlignment="1" applyProtection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52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5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49" fontId="33" fillId="52" borderId="22" xfId="0" applyNumberFormat="1" applyFont="1" applyFill="1" applyBorder="1" applyAlignment="1">
      <alignment horizontal="center" vertical="center" wrapText="1"/>
    </xf>
    <xf numFmtId="49" fontId="33" fillId="52" borderId="16" xfId="0" applyNumberFormat="1" applyFont="1" applyFill="1" applyBorder="1" applyAlignment="1">
      <alignment horizontal="center" vertical="center" wrapText="1"/>
    </xf>
    <xf numFmtId="0" fontId="33" fillId="52" borderId="22" xfId="0" applyFont="1" applyFill="1" applyBorder="1" applyAlignment="1">
      <alignment horizontal="center" vertical="center" wrapText="1"/>
    </xf>
    <xf numFmtId="0" fontId="33" fillId="52" borderId="16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32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4">
      <selection activeCell="D20" sqref="D20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6" width="16.33203125" style="3" customWidth="1"/>
    <col min="7" max="12" width="9.16015625" style="3" customWidth="1"/>
    <col min="13" max="16384" width="9.16015625" style="4" customWidth="1"/>
  </cols>
  <sheetData>
    <row r="1" spans="1:12" s="22" customFormat="1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3:13" ht="78.75" customHeight="1">
      <c r="C3" s="236" t="s">
        <v>177</v>
      </c>
      <c r="D3" s="236"/>
      <c r="E3" s="236"/>
      <c r="F3" s="236"/>
      <c r="M3" s="3"/>
    </row>
    <row r="4" spans="1:6" ht="36" customHeight="1">
      <c r="A4" s="238" t="s">
        <v>155</v>
      </c>
      <c r="B4" s="238"/>
      <c r="C4" s="238"/>
      <c r="D4" s="238"/>
      <c r="E4" s="238"/>
      <c r="F4" s="238"/>
    </row>
    <row r="5" spans="1:6" ht="12.75" customHeight="1">
      <c r="A5" s="235"/>
      <c r="B5" s="235"/>
      <c r="C5" s="235"/>
      <c r="D5" s="235"/>
      <c r="E5" s="235"/>
      <c r="F5" s="24" t="s">
        <v>26</v>
      </c>
    </row>
    <row r="6" spans="1:12" s="14" customFormat="1" ht="24.75" customHeight="1">
      <c r="A6" s="237" t="s">
        <v>0</v>
      </c>
      <c r="B6" s="237" t="s">
        <v>1</v>
      </c>
      <c r="C6" s="237" t="s">
        <v>8</v>
      </c>
      <c r="D6" s="237" t="s">
        <v>5</v>
      </c>
      <c r="E6" s="237" t="s">
        <v>6</v>
      </c>
      <c r="F6" s="237"/>
      <c r="G6" s="13"/>
      <c r="H6" s="13"/>
      <c r="I6" s="13"/>
      <c r="J6" s="13"/>
      <c r="K6" s="13"/>
      <c r="L6" s="13"/>
    </row>
    <row r="7" spans="1:12" s="14" customFormat="1" ht="38.25" customHeight="1">
      <c r="A7" s="237"/>
      <c r="B7" s="237"/>
      <c r="C7" s="237"/>
      <c r="D7" s="237"/>
      <c r="E7" s="1" t="s">
        <v>8</v>
      </c>
      <c r="F7" s="23" t="s">
        <v>15</v>
      </c>
      <c r="G7" s="13"/>
      <c r="H7" s="13"/>
      <c r="I7" s="13"/>
      <c r="J7" s="13"/>
      <c r="K7" s="13"/>
      <c r="L7" s="13"/>
    </row>
    <row r="8" spans="1:12" s="14" customFormat="1" ht="13.5" customHeight="1">
      <c r="A8" s="112">
        <v>1</v>
      </c>
      <c r="B8" s="113">
        <v>2</v>
      </c>
      <c r="C8" s="113">
        <v>3</v>
      </c>
      <c r="D8" s="113">
        <v>4</v>
      </c>
      <c r="E8" s="113">
        <v>5</v>
      </c>
      <c r="F8" s="125">
        <v>6</v>
      </c>
      <c r="G8" s="13"/>
      <c r="H8" s="13"/>
      <c r="I8" s="13"/>
      <c r="J8" s="13"/>
      <c r="K8" s="13"/>
      <c r="L8" s="13"/>
    </row>
    <row r="9" spans="1:12" s="14" customFormat="1" ht="38.25" customHeight="1">
      <c r="A9" s="229" t="s">
        <v>101</v>
      </c>
      <c r="B9" s="230"/>
      <c r="C9" s="230"/>
      <c r="D9" s="230"/>
      <c r="E9" s="230"/>
      <c r="F9" s="231"/>
      <c r="G9" s="13"/>
      <c r="H9" s="13"/>
      <c r="I9" s="13"/>
      <c r="J9" s="13"/>
      <c r="K9" s="13"/>
      <c r="L9" s="13"/>
    </row>
    <row r="10" spans="1:12" s="16" customFormat="1" ht="43.5" customHeight="1">
      <c r="A10" s="160">
        <v>200000</v>
      </c>
      <c r="B10" s="160" t="s">
        <v>20</v>
      </c>
      <c r="C10" s="161">
        <f>C11</f>
        <v>10000</v>
      </c>
      <c r="D10" s="161">
        <f>D11</f>
        <v>-134504</v>
      </c>
      <c r="E10" s="161">
        <f>E11</f>
        <v>144504</v>
      </c>
      <c r="F10" s="161">
        <f>F11</f>
        <v>134504</v>
      </c>
      <c r="G10" s="15"/>
      <c r="H10" s="15"/>
      <c r="I10" s="15"/>
      <c r="J10" s="15"/>
      <c r="K10" s="15"/>
      <c r="L10" s="15"/>
    </row>
    <row r="11" spans="1:12" s="18" customFormat="1" ht="42.75" customHeight="1">
      <c r="A11" s="160">
        <v>208000</v>
      </c>
      <c r="B11" s="46" t="s">
        <v>22</v>
      </c>
      <c r="C11" s="161">
        <f>C12</f>
        <v>10000</v>
      </c>
      <c r="D11" s="161">
        <f>D13</f>
        <v>-134504</v>
      </c>
      <c r="E11" s="161">
        <f>E12+E13</f>
        <v>144504</v>
      </c>
      <c r="F11" s="161">
        <f>F13</f>
        <v>134504</v>
      </c>
      <c r="G11" s="17"/>
      <c r="H11" s="17"/>
      <c r="I11" s="17"/>
      <c r="J11" s="17"/>
      <c r="K11" s="17"/>
      <c r="L11" s="17"/>
    </row>
    <row r="12" spans="1:12" s="18" customFormat="1" ht="27.75" customHeight="1">
      <c r="A12" s="162">
        <v>208100</v>
      </c>
      <c r="B12" s="163" t="s">
        <v>4</v>
      </c>
      <c r="C12" s="161">
        <v>10000</v>
      </c>
      <c r="D12" s="171"/>
      <c r="E12" s="164">
        <v>10000</v>
      </c>
      <c r="F12" s="164"/>
      <c r="G12" s="17"/>
      <c r="H12" s="17"/>
      <c r="I12" s="17"/>
      <c r="J12" s="17"/>
      <c r="K12" s="17"/>
      <c r="L12" s="17"/>
    </row>
    <row r="13" spans="1:12" s="18" customFormat="1" ht="54.75" customHeight="1">
      <c r="A13" s="162">
        <v>208400</v>
      </c>
      <c r="B13" s="165" t="s">
        <v>21</v>
      </c>
      <c r="C13" s="166">
        <v>0</v>
      </c>
      <c r="D13" s="164">
        <v>-134504</v>
      </c>
      <c r="E13" s="164">
        <v>134504</v>
      </c>
      <c r="F13" s="164">
        <v>134504</v>
      </c>
      <c r="G13" s="17"/>
      <c r="H13" s="17"/>
      <c r="I13" s="17"/>
      <c r="J13" s="17"/>
      <c r="K13" s="17"/>
      <c r="L13" s="17"/>
    </row>
    <row r="14" spans="1:12" s="84" customFormat="1" ht="20.25" customHeight="1">
      <c r="A14" s="167" t="s">
        <v>104</v>
      </c>
      <c r="B14" s="168" t="s">
        <v>102</v>
      </c>
      <c r="C14" s="161">
        <f>C10</f>
        <v>10000</v>
      </c>
      <c r="D14" s="161">
        <f>D10</f>
        <v>-134504</v>
      </c>
      <c r="E14" s="161">
        <f>E10</f>
        <v>144504</v>
      </c>
      <c r="F14" s="161">
        <f>F10</f>
        <v>134504</v>
      </c>
      <c r="G14" s="83"/>
      <c r="H14" s="83"/>
      <c r="I14" s="83"/>
      <c r="J14" s="83"/>
      <c r="K14" s="83"/>
      <c r="L14" s="83"/>
    </row>
    <row r="15" spans="1:12" s="18" customFormat="1" ht="20.25" customHeight="1">
      <c r="A15" s="232" t="s">
        <v>103</v>
      </c>
      <c r="B15" s="233"/>
      <c r="C15" s="233"/>
      <c r="D15" s="233"/>
      <c r="E15" s="233"/>
      <c r="F15" s="234"/>
      <c r="G15" s="17"/>
      <c r="H15" s="17"/>
      <c r="I15" s="17"/>
      <c r="J15" s="17"/>
      <c r="K15" s="17"/>
      <c r="L15" s="17"/>
    </row>
    <row r="16" spans="1:12" s="16" customFormat="1" ht="36.75" customHeight="1">
      <c r="A16" s="160">
        <v>600000</v>
      </c>
      <c r="B16" s="46" t="s">
        <v>2</v>
      </c>
      <c r="C16" s="161">
        <f aca="true" t="shared" si="0" ref="C16:F17">C17</f>
        <v>10000</v>
      </c>
      <c r="D16" s="161">
        <f t="shared" si="0"/>
        <v>-134504</v>
      </c>
      <c r="E16" s="161">
        <f t="shared" si="0"/>
        <v>144504</v>
      </c>
      <c r="F16" s="161">
        <f t="shared" si="0"/>
        <v>134504</v>
      </c>
      <c r="G16" s="15"/>
      <c r="H16" s="15"/>
      <c r="I16" s="15"/>
      <c r="J16" s="15"/>
      <c r="K16" s="15"/>
      <c r="L16" s="15"/>
    </row>
    <row r="17" spans="1:12" s="18" customFormat="1" ht="45" customHeight="1">
      <c r="A17" s="169">
        <v>602000</v>
      </c>
      <c r="B17" s="165" t="s">
        <v>3</v>
      </c>
      <c r="C17" s="161">
        <f t="shared" si="0"/>
        <v>10000</v>
      </c>
      <c r="D17" s="161">
        <f>D19</f>
        <v>-134504</v>
      </c>
      <c r="E17" s="161">
        <f>E18+E19</f>
        <v>144504</v>
      </c>
      <c r="F17" s="161">
        <f>F19</f>
        <v>134504</v>
      </c>
      <c r="G17" s="17"/>
      <c r="H17" s="17"/>
      <c r="I17" s="17"/>
      <c r="J17" s="17"/>
      <c r="K17" s="17"/>
      <c r="L17" s="17"/>
    </row>
    <row r="18" spans="1:12" s="18" customFormat="1" ht="45" customHeight="1">
      <c r="A18" s="162">
        <v>602100</v>
      </c>
      <c r="B18" s="163" t="s">
        <v>4</v>
      </c>
      <c r="C18" s="161">
        <v>10000</v>
      </c>
      <c r="D18" s="171"/>
      <c r="E18" s="164">
        <v>10000</v>
      </c>
      <c r="F18" s="164"/>
      <c r="G18" s="17"/>
      <c r="H18" s="17"/>
      <c r="I18" s="17"/>
      <c r="J18" s="17"/>
      <c r="K18" s="17"/>
      <c r="L18" s="17"/>
    </row>
    <row r="19" spans="1:12" s="18" customFormat="1" ht="45" customHeight="1" thickBot="1">
      <c r="A19" s="162">
        <v>602400</v>
      </c>
      <c r="B19" s="170" t="s">
        <v>21</v>
      </c>
      <c r="C19" s="166"/>
      <c r="D19" s="164">
        <v>-134504</v>
      </c>
      <c r="E19" s="164">
        <v>134504</v>
      </c>
      <c r="F19" s="164">
        <v>134504</v>
      </c>
      <c r="G19" s="17"/>
      <c r="H19" s="17"/>
      <c r="I19" s="17"/>
      <c r="J19" s="17"/>
      <c r="K19" s="17"/>
      <c r="L19" s="17"/>
    </row>
    <row r="20" spans="1:12" s="88" customFormat="1" ht="30" customHeight="1" thickBot="1">
      <c r="A20" s="85" t="s">
        <v>104</v>
      </c>
      <c r="B20" s="86" t="s">
        <v>165</v>
      </c>
      <c r="C20" s="25">
        <f>C16</f>
        <v>10000</v>
      </c>
      <c r="D20" s="25">
        <f>D16</f>
        <v>-134504</v>
      </c>
      <c r="E20" s="25">
        <f>E16</f>
        <v>144504</v>
      </c>
      <c r="F20" s="25">
        <f>F16</f>
        <v>134504</v>
      </c>
      <c r="G20" s="87"/>
      <c r="H20" s="87"/>
      <c r="I20" s="87"/>
      <c r="J20" s="87"/>
      <c r="K20" s="87"/>
      <c r="L20" s="87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7" spans="2:6" ht="12.75" customHeight="1">
      <c r="B27" s="70" t="s">
        <v>139</v>
      </c>
      <c r="F27" s="70"/>
    </row>
  </sheetData>
  <sheetProtection/>
  <mergeCells count="10">
    <mergeCell ref="A9:F9"/>
    <mergeCell ref="A15:F15"/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showZeros="0" zoomScaleSheetLayoutView="90" workbookViewId="0" topLeftCell="B2">
      <pane xSplit="4" ySplit="8" topLeftCell="G51" activePane="bottomRight" state="frozen"/>
      <selection pane="topLeft" activeCell="B2" sqref="B2"/>
      <selection pane="topRight" activeCell="F2" sqref="F2"/>
      <selection pane="bottomLeft" activeCell="B10" sqref="B10"/>
      <selection pane="bottomRight" activeCell="L52" sqref="L52"/>
    </sheetView>
  </sheetViews>
  <sheetFormatPr defaultColWidth="9.16015625" defaultRowHeight="12.75"/>
  <cols>
    <col min="1" max="1" width="3.83203125" style="6" hidden="1" customWidth="1"/>
    <col min="2" max="2" width="12.33203125" style="36" customWidth="1"/>
    <col min="3" max="3" width="11.66015625" style="36" customWidth="1"/>
    <col min="4" max="4" width="10.5" style="36" customWidth="1"/>
    <col min="5" max="5" width="46.16015625" style="6" customWidth="1"/>
    <col min="6" max="6" width="12.66015625" style="6" customWidth="1"/>
    <col min="7" max="7" width="13.66015625" style="6" customWidth="1"/>
    <col min="8" max="9" width="12.66015625" style="6" customWidth="1"/>
    <col min="10" max="10" width="11.33203125" style="6" customWidth="1"/>
    <col min="11" max="12" width="14.33203125" style="6" customWidth="1"/>
    <col min="13" max="13" width="10.83203125" style="6" customWidth="1"/>
    <col min="14" max="14" width="12.66015625" style="6" customWidth="1"/>
    <col min="15" max="15" width="12.83203125" style="6" customWidth="1"/>
    <col min="16" max="16" width="12.66015625" style="6" customWidth="1"/>
    <col min="17" max="17" width="15.83203125" style="6" customWidth="1"/>
    <col min="18" max="18" width="9.16015625" style="5" customWidth="1"/>
    <col min="19" max="16384" width="9.16015625" style="5" customWidth="1"/>
  </cols>
  <sheetData>
    <row r="1" spans="1:17" s="20" customFormat="1" ht="18" customHeight="1" hidden="1">
      <c r="A1" s="19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8" ht="81" customHeight="1">
      <c r="A2" s="3"/>
      <c r="E2" s="3"/>
      <c r="F2" s="2"/>
      <c r="G2" s="2"/>
      <c r="H2" s="2"/>
      <c r="I2" s="2"/>
      <c r="J2" s="2"/>
      <c r="K2" s="2"/>
      <c r="L2" s="2"/>
      <c r="M2" s="2"/>
      <c r="N2" s="2"/>
      <c r="O2" s="257" t="s">
        <v>173</v>
      </c>
      <c r="P2" s="257"/>
      <c r="Q2" s="257"/>
      <c r="R2" s="257"/>
    </row>
    <row r="3" spans="1:17" ht="35.25" customHeight="1">
      <c r="A3" s="3"/>
      <c r="B3" s="261" t="s">
        <v>156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2:17" ht="4.5" customHeight="1" hidden="1">
      <c r="B4" s="37"/>
      <c r="C4" s="38"/>
      <c r="D4" s="38"/>
      <c r="E4" s="7"/>
      <c r="F4" s="7"/>
      <c r="G4" s="7"/>
      <c r="H4" s="10"/>
      <c r="I4" s="7"/>
      <c r="J4" s="7"/>
      <c r="K4" s="8"/>
      <c r="L4" s="8"/>
      <c r="M4" s="9"/>
      <c r="N4" s="9"/>
      <c r="O4" s="9"/>
      <c r="P4" s="9"/>
      <c r="Q4" s="26" t="s">
        <v>26</v>
      </c>
    </row>
    <row r="5" spans="1:17" s="50" customFormat="1" ht="21.75" customHeight="1">
      <c r="A5" s="51"/>
      <c r="B5" s="248" t="s">
        <v>107</v>
      </c>
      <c r="C5" s="263" t="s">
        <v>110</v>
      </c>
      <c r="D5" s="248" t="s">
        <v>109</v>
      </c>
      <c r="E5" s="260" t="s">
        <v>108</v>
      </c>
      <c r="F5" s="256" t="s">
        <v>5</v>
      </c>
      <c r="G5" s="256"/>
      <c r="H5" s="256"/>
      <c r="I5" s="256"/>
      <c r="J5" s="256"/>
      <c r="K5" s="256" t="s">
        <v>6</v>
      </c>
      <c r="L5" s="256"/>
      <c r="M5" s="256"/>
      <c r="N5" s="256"/>
      <c r="O5" s="256"/>
      <c r="P5" s="256"/>
      <c r="Q5" s="256" t="s">
        <v>7</v>
      </c>
    </row>
    <row r="6" spans="1:17" s="50" customFormat="1" ht="16.5" customHeight="1">
      <c r="A6" s="52"/>
      <c r="B6" s="249"/>
      <c r="C6" s="264"/>
      <c r="D6" s="258"/>
      <c r="E6" s="260"/>
      <c r="F6" s="251" t="s">
        <v>105</v>
      </c>
      <c r="G6" s="242" t="s">
        <v>9</v>
      </c>
      <c r="H6" s="255" t="s">
        <v>10</v>
      </c>
      <c r="I6" s="255"/>
      <c r="J6" s="242" t="s">
        <v>11</v>
      </c>
      <c r="K6" s="251" t="s">
        <v>106</v>
      </c>
      <c r="L6" s="251" t="s">
        <v>169</v>
      </c>
      <c r="M6" s="245" t="s">
        <v>9</v>
      </c>
      <c r="N6" s="255" t="s">
        <v>10</v>
      </c>
      <c r="O6" s="255"/>
      <c r="P6" s="242" t="s">
        <v>11</v>
      </c>
      <c r="Q6" s="256"/>
    </row>
    <row r="7" spans="1:17" s="50" customFormat="1" ht="20.25" customHeight="1">
      <c r="A7" s="53"/>
      <c r="B7" s="249"/>
      <c r="C7" s="264"/>
      <c r="D7" s="258"/>
      <c r="E7" s="260"/>
      <c r="F7" s="252"/>
      <c r="G7" s="243"/>
      <c r="H7" s="240" t="s">
        <v>12</v>
      </c>
      <c r="I7" s="240" t="s">
        <v>13</v>
      </c>
      <c r="J7" s="243"/>
      <c r="K7" s="252"/>
      <c r="L7" s="252"/>
      <c r="M7" s="246"/>
      <c r="N7" s="240" t="s">
        <v>12</v>
      </c>
      <c r="O7" s="240" t="s">
        <v>13</v>
      </c>
      <c r="P7" s="243"/>
      <c r="Q7" s="256"/>
    </row>
    <row r="8" spans="1:17" s="50" customFormat="1" ht="47.25" customHeight="1">
      <c r="A8" s="54"/>
      <c r="B8" s="250"/>
      <c r="C8" s="264"/>
      <c r="D8" s="259"/>
      <c r="E8" s="260"/>
      <c r="F8" s="253"/>
      <c r="G8" s="244"/>
      <c r="H8" s="241"/>
      <c r="I8" s="241"/>
      <c r="J8" s="244"/>
      <c r="K8" s="253"/>
      <c r="L8" s="253"/>
      <c r="M8" s="247"/>
      <c r="N8" s="241"/>
      <c r="O8" s="241"/>
      <c r="P8" s="244"/>
      <c r="Q8" s="256"/>
    </row>
    <row r="9" spans="1:17" s="50" customFormat="1" ht="13.5" customHeight="1">
      <c r="A9" s="54"/>
      <c r="B9" s="106">
        <v>1</v>
      </c>
      <c r="C9" s="106">
        <v>2</v>
      </c>
      <c r="D9" s="108">
        <v>3</v>
      </c>
      <c r="E9" s="109">
        <v>4</v>
      </c>
      <c r="F9" s="103">
        <v>5</v>
      </c>
      <c r="G9" s="104">
        <v>6</v>
      </c>
      <c r="H9" s="103">
        <v>7</v>
      </c>
      <c r="I9" s="103">
        <v>8</v>
      </c>
      <c r="J9" s="104">
        <v>9</v>
      </c>
      <c r="K9" s="103">
        <v>10</v>
      </c>
      <c r="L9" s="175"/>
      <c r="M9" s="105">
        <v>11</v>
      </c>
      <c r="N9" s="103">
        <v>12</v>
      </c>
      <c r="O9" s="103">
        <v>13</v>
      </c>
      <c r="P9" s="104">
        <v>14</v>
      </c>
      <c r="Q9" s="107">
        <v>16</v>
      </c>
    </row>
    <row r="10" spans="1:17" s="58" customFormat="1" ht="24" customHeight="1">
      <c r="A10" s="55"/>
      <c r="B10" s="56" t="s">
        <v>23</v>
      </c>
      <c r="C10" s="56"/>
      <c r="D10" s="56"/>
      <c r="E10" s="98" t="s">
        <v>24</v>
      </c>
      <c r="F10" s="99"/>
      <c r="G10" s="99"/>
      <c r="H10" s="99"/>
      <c r="I10" s="99"/>
      <c r="J10" s="100"/>
      <c r="K10" s="101"/>
      <c r="L10" s="101"/>
      <c r="M10" s="101"/>
      <c r="N10" s="101"/>
      <c r="O10" s="101"/>
      <c r="P10" s="101"/>
      <c r="Q10" s="101"/>
    </row>
    <row r="11" spans="1:17" s="58" customFormat="1" ht="24" customHeight="1">
      <c r="A11" s="55"/>
      <c r="B11" s="56" t="s">
        <v>25</v>
      </c>
      <c r="C11" s="56"/>
      <c r="D11" s="56"/>
      <c r="E11" s="98" t="s">
        <v>24</v>
      </c>
      <c r="F11" s="99"/>
      <c r="G11" s="99"/>
      <c r="H11" s="99"/>
      <c r="I11" s="99"/>
      <c r="J11" s="100"/>
      <c r="K11" s="101"/>
      <c r="L11" s="101"/>
      <c r="M11" s="100"/>
      <c r="N11" s="100"/>
      <c r="O11" s="100"/>
      <c r="P11" s="101"/>
      <c r="Q11" s="102">
        <f>F11+K11</f>
        <v>0</v>
      </c>
    </row>
    <row r="12" spans="1:17" s="58" customFormat="1" ht="24" customHeight="1">
      <c r="A12" s="55"/>
      <c r="B12" s="56" t="s">
        <v>143</v>
      </c>
      <c r="C12" s="56" t="s">
        <v>82</v>
      </c>
      <c r="D12" s="56"/>
      <c r="E12" s="98" t="s">
        <v>64</v>
      </c>
      <c r="F12" s="188">
        <f>F13</f>
        <v>76568</v>
      </c>
      <c r="G12" s="188">
        <f aca="true" t="shared" si="0" ref="G12:Q12">G13</f>
        <v>76568</v>
      </c>
      <c r="H12" s="188">
        <f t="shared" si="0"/>
        <v>16285</v>
      </c>
      <c r="I12" s="188">
        <f t="shared" si="0"/>
        <v>0</v>
      </c>
      <c r="J12" s="188">
        <f t="shared" si="0"/>
        <v>0</v>
      </c>
      <c r="K12" s="188">
        <f t="shared" si="0"/>
        <v>23674</v>
      </c>
      <c r="L12" s="188">
        <f t="shared" si="0"/>
        <v>23674</v>
      </c>
      <c r="M12" s="188">
        <f t="shared" si="0"/>
        <v>0</v>
      </c>
      <c r="N12" s="188">
        <f t="shared" si="0"/>
        <v>0</v>
      </c>
      <c r="O12" s="188">
        <f t="shared" si="0"/>
        <v>0</v>
      </c>
      <c r="P12" s="188">
        <v>23674</v>
      </c>
      <c r="Q12" s="188">
        <f t="shared" si="0"/>
        <v>100242</v>
      </c>
    </row>
    <row r="13" spans="1:17" s="58" customFormat="1" ht="24" customHeight="1">
      <c r="A13" s="55"/>
      <c r="B13" s="56" t="s">
        <v>187</v>
      </c>
      <c r="C13" s="56" t="s">
        <v>188</v>
      </c>
      <c r="D13" s="56"/>
      <c r="E13" s="98" t="s">
        <v>189</v>
      </c>
      <c r="F13" s="190">
        <v>76568</v>
      </c>
      <c r="G13" s="190">
        <v>76568</v>
      </c>
      <c r="H13" s="190">
        <v>16285</v>
      </c>
      <c r="I13" s="188"/>
      <c r="J13" s="188">
        <v>0</v>
      </c>
      <c r="K13" s="190">
        <v>23674</v>
      </c>
      <c r="L13" s="190">
        <v>23674</v>
      </c>
      <c r="M13" s="190"/>
      <c r="N13" s="190"/>
      <c r="O13" s="190"/>
      <c r="P13" s="190">
        <v>23674</v>
      </c>
      <c r="Q13" s="190">
        <f>F13+L13</f>
        <v>100242</v>
      </c>
    </row>
    <row r="14" spans="1:17" s="58" customFormat="1" ht="24" customHeight="1">
      <c r="A14" s="55"/>
      <c r="B14" s="56" t="s">
        <v>61</v>
      </c>
      <c r="C14" s="56" t="s">
        <v>86</v>
      </c>
      <c r="D14" s="56"/>
      <c r="E14" s="98" t="s">
        <v>209</v>
      </c>
      <c r="F14" s="188">
        <f>F15</f>
        <v>173000</v>
      </c>
      <c r="G14" s="188">
        <f aca="true" t="shared" si="1" ref="G14:O14">G15</f>
        <v>173000</v>
      </c>
      <c r="H14" s="190">
        <f t="shared" si="1"/>
        <v>0</v>
      </c>
      <c r="I14" s="188">
        <f t="shared" si="1"/>
        <v>0</v>
      </c>
      <c r="J14" s="188">
        <f t="shared" si="1"/>
        <v>0</v>
      </c>
      <c r="K14" s="188"/>
      <c r="L14" s="188"/>
      <c r="M14" s="188">
        <f t="shared" si="1"/>
        <v>0</v>
      </c>
      <c r="N14" s="188">
        <f t="shared" si="1"/>
        <v>0</v>
      </c>
      <c r="O14" s="188">
        <f t="shared" si="1"/>
        <v>0</v>
      </c>
      <c r="P14" s="188"/>
      <c r="Q14" s="188">
        <f>+K14+Q15</f>
        <v>173000</v>
      </c>
    </row>
    <row r="15" spans="1:17" s="58" customFormat="1" ht="51.75" customHeight="1">
      <c r="A15" s="55"/>
      <c r="B15" s="56" t="s">
        <v>83</v>
      </c>
      <c r="C15" s="56" t="s">
        <v>84</v>
      </c>
      <c r="D15" s="56"/>
      <c r="E15" s="98" t="s">
        <v>196</v>
      </c>
      <c r="F15" s="188">
        <f>F16+F18+F17</f>
        <v>173000</v>
      </c>
      <c r="G15" s="188">
        <f>G16+G18+G17</f>
        <v>173000</v>
      </c>
      <c r="H15" s="188">
        <f aca="true" t="shared" si="2" ref="H15:P15">H16+H18</f>
        <v>0</v>
      </c>
      <c r="I15" s="188">
        <f t="shared" si="2"/>
        <v>0</v>
      </c>
      <c r="J15" s="188">
        <f t="shared" si="2"/>
        <v>0</v>
      </c>
      <c r="K15" s="188">
        <f t="shared" si="2"/>
        <v>0</v>
      </c>
      <c r="L15" s="188">
        <f t="shared" si="2"/>
        <v>0</v>
      </c>
      <c r="M15" s="188">
        <f t="shared" si="2"/>
        <v>0</v>
      </c>
      <c r="N15" s="188">
        <f t="shared" si="2"/>
        <v>0</v>
      </c>
      <c r="O15" s="188">
        <f t="shared" si="2"/>
        <v>0</v>
      </c>
      <c r="P15" s="188">
        <f t="shared" si="2"/>
        <v>0</v>
      </c>
      <c r="Q15" s="188">
        <f>Q16+Q18+Q17</f>
        <v>173000</v>
      </c>
    </row>
    <row r="16" spans="1:17" s="58" customFormat="1" ht="51.75" customHeight="1">
      <c r="A16" s="55"/>
      <c r="B16" s="56" t="s">
        <v>192</v>
      </c>
      <c r="C16" s="56" t="s">
        <v>193</v>
      </c>
      <c r="D16" s="56" t="s">
        <v>194</v>
      </c>
      <c r="E16" s="98" t="s">
        <v>195</v>
      </c>
      <c r="F16" s="190">
        <v>50000</v>
      </c>
      <c r="G16" s="190">
        <v>50000</v>
      </c>
      <c r="H16" s="188"/>
      <c r="I16" s="188"/>
      <c r="J16" s="189"/>
      <c r="K16" s="190"/>
      <c r="L16" s="190"/>
      <c r="M16" s="189"/>
      <c r="N16" s="189"/>
      <c r="O16" s="189"/>
      <c r="P16" s="190"/>
      <c r="Q16" s="196">
        <f>F16</f>
        <v>50000</v>
      </c>
    </row>
    <row r="17" spans="1:17" s="58" customFormat="1" ht="51.75" customHeight="1">
      <c r="A17" s="55"/>
      <c r="B17" s="56" t="s">
        <v>35</v>
      </c>
      <c r="C17" s="56" t="s">
        <v>250</v>
      </c>
      <c r="D17" s="56" t="s">
        <v>36</v>
      </c>
      <c r="E17" s="98" t="s">
        <v>251</v>
      </c>
      <c r="F17" s="190">
        <v>23000</v>
      </c>
      <c r="G17" s="190">
        <v>23000</v>
      </c>
      <c r="H17" s="188"/>
      <c r="I17" s="188"/>
      <c r="J17" s="189"/>
      <c r="K17" s="190"/>
      <c r="L17" s="190"/>
      <c r="M17" s="189"/>
      <c r="N17" s="189"/>
      <c r="O17" s="189"/>
      <c r="P17" s="190"/>
      <c r="Q17" s="196">
        <v>23000</v>
      </c>
    </row>
    <row r="18" spans="1:17" s="58" customFormat="1" ht="51.75" customHeight="1">
      <c r="A18" s="55"/>
      <c r="B18" s="56" t="s">
        <v>197</v>
      </c>
      <c r="C18" s="56" t="s">
        <v>198</v>
      </c>
      <c r="D18" s="56" t="s">
        <v>36</v>
      </c>
      <c r="E18" s="98" t="s">
        <v>199</v>
      </c>
      <c r="F18" s="190">
        <v>100000</v>
      </c>
      <c r="G18" s="190">
        <v>100000</v>
      </c>
      <c r="H18" s="188"/>
      <c r="I18" s="188"/>
      <c r="J18" s="189"/>
      <c r="K18" s="190"/>
      <c r="L18" s="190"/>
      <c r="M18" s="189"/>
      <c r="N18" s="189"/>
      <c r="O18" s="189"/>
      <c r="P18" s="190"/>
      <c r="Q18" s="196">
        <f>F18</f>
        <v>100000</v>
      </c>
    </row>
    <row r="19" spans="1:17" s="58" customFormat="1" ht="51.75" customHeight="1">
      <c r="A19" s="55"/>
      <c r="B19" s="56" t="s">
        <v>67</v>
      </c>
      <c r="C19" s="56" t="s">
        <v>266</v>
      </c>
      <c r="D19" s="56"/>
      <c r="E19" s="98" t="s">
        <v>68</v>
      </c>
      <c r="F19" s="190">
        <f>F20</f>
        <v>20000</v>
      </c>
      <c r="G19" s="190">
        <f>G20</f>
        <v>20000</v>
      </c>
      <c r="H19" s="188"/>
      <c r="I19" s="188"/>
      <c r="J19" s="189"/>
      <c r="K19" s="190">
        <f>K20</f>
        <v>-20000</v>
      </c>
      <c r="L19" s="190">
        <f>L20</f>
        <v>-20000</v>
      </c>
      <c r="M19" s="189"/>
      <c r="N19" s="189"/>
      <c r="O19" s="189"/>
      <c r="P19" s="190">
        <f>P20</f>
        <v>-20000</v>
      </c>
      <c r="Q19" s="196">
        <f>K19+F19</f>
        <v>0</v>
      </c>
    </row>
    <row r="20" spans="1:17" s="58" customFormat="1" ht="51.75" customHeight="1">
      <c r="A20" s="55"/>
      <c r="B20" s="56" t="s">
        <v>267</v>
      </c>
      <c r="C20" s="56" t="s">
        <v>268</v>
      </c>
      <c r="D20" s="56" t="s">
        <v>269</v>
      </c>
      <c r="E20" s="98" t="s">
        <v>270</v>
      </c>
      <c r="F20" s="190">
        <v>20000</v>
      </c>
      <c r="G20" s="190">
        <v>20000</v>
      </c>
      <c r="H20" s="188"/>
      <c r="I20" s="188"/>
      <c r="J20" s="189"/>
      <c r="K20" s="190">
        <f>P20</f>
        <v>-20000</v>
      </c>
      <c r="L20" s="190">
        <v>-20000</v>
      </c>
      <c r="M20" s="189"/>
      <c r="N20" s="189"/>
      <c r="O20" s="189"/>
      <c r="P20" s="190">
        <v>-20000</v>
      </c>
      <c r="Q20" s="196">
        <f>K20+F20</f>
        <v>0</v>
      </c>
    </row>
    <row r="21" spans="1:17" s="58" customFormat="1" ht="51.75" customHeight="1">
      <c r="A21" s="55"/>
      <c r="B21" s="56" t="s">
        <v>242</v>
      </c>
      <c r="C21" s="56" t="s">
        <v>247</v>
      </c>
      <c r="D21" s="56"/>
      <c r="E21" s="98" t="s">
        <v>249</v>
      </c>
      <c r="F21" s="188">
        <f>F22</f>
        <v>10000</v>
      </c>
      <c r="G21" s="188">
        <f>G22</f>
        <v>10000</v>
      </c>
      <c r="H21" s="188"/>
      <c r="I21" s="188"/>
      <c r="J21" s="189"/>
      <c r="K21" s="190"/>
      <c r="L21" s="190"/>
      <c r="M21" s="189"/>
      <c r="N21" s="189"/>
      <c r="O21" s="189"/>
      <c r="P21" s="190"/>
      <c r="Q21" s="196">
        <f>F21</f>
        <v>10000</v>
      </c>
    </row>
    <row r="22" spans="1:17" s="58" customFormat="1" ht="51.75" customHeight="1">
      <c r="A22" s="55"/>
      <c r="B22" s="56" t="s">
        <v>243</v>
      </c>
      <c r="C22" s="56" t="s">
        <v>244</v>
      </c>
      <c r="D22" s="56" t="s">
        <v>246</v>
      </c>
      <c r="E22" s="98" t="s">
        <v>245</v>
      </c>
      <c r="F22" s="190">
        <v>10000</v>
      </c>
      <c r="G22" s="190">
        <v>10000</v>
      </c>
      <c r="H22" s="188"/>
      <c r="I22" s="188"/>
      <c r="J22" s="189"/>
      <c r="K22" s="190"/>
      <c r="L22" s="190"/>
      <c r="M22" s="189"/>
      <c r="N22" s="189"/>
      <c r="O22" s="189"/>
      <c r="P22" s="190"/>
      <c r="Q22" s="196">
        <f>F22</f>
        <v>10000</v>
      </c>
    </row>
    <row r="23" spans="1:17" s="58" customFormat="1" ht="24" customHeight="1">
      <c r="A23" s="55"/>
      <c r="B23" s="56" t="s">
        <v>144</v>
      </c>
      <c r="C23" s="56" t="s">
        <v>149</v>
      </c>
      <c r="D23" s="56"/>
      <c r="E23" s="98" t="s">
        <v>248</v>
      </c>
      <c r="F23" s="188"/>
      <c r="G23" s="188"/>
      <c r="H23" s="188"/>
      <c r="I23" s="188"/>
      <c r="J23" s="188"/>
      <c r="K23" s="189">
        <f>K24</f>
        <v>132830</v>
      </c>
      <c r="L23" s="189">
        <f aca="true" t="shared" si="3" ref="L23:Q23">L24</f>
        <v>132830</v>
      </c>
      <c r="M23" s="189">
        <f t="shared" si="3"/>
        <v>0</v>
      </c>
      <c r="N23" s="189">
        <f t="shared" si="3"/>
        <v>0</v>
      </c>
      <c r="O23" s="189">
        <f t="shared" si="3"/>
        <v>0</v>
      </c>
      <c r="P23" s="189">
        <f t="shared" si="3"/>
        <v>132830</v>
      </c>
      <c r="Q23" s="189">
        <f t="shared" si="3"/>
        <v>132830</v>
      </c>
    </row>
    <row r="24" spans="1:17" s="58" customFormat="1" ht="24" customHeight="1">
      <c r="A24" s="55"/>
      <c r="B24" s="56" t="s">
        <v>145</v>
      </c>
      <c r="C24" s="56" t="s">
        <v>146</v>
      </c>
      <c r="D24" s="56" t="s">
        <v>147</v>
      </c>
      <c r="E24" s="98" t="s">
        <v>148</v>
      </c>
      <c r="F24" s="188"/>
      <c r="G24" s="188"/>
      <c r="H24" s="188"/>
      <c r="I24" s="188"/>
      <c r="J24" s="189"/>
      <c r="K24" s="197">
        <v>132830</v>
      </c>
      <c r="L24" s="197">
        <v>132830</v>
      </c>
      <c r="M24" s="189"/>
      <c r="N24" s="189"/>
      <c r="O24" s="189"/>
      <c r="P24" s="197">
        <v>132830</v>
      </c>
      <c r="Q24" s="205">
        <f>F24+K24</f>
        <v>132830</v>
      </c>
    </row>
    <row r="25" spans="1:17" s="58" customFormat="1" ht="24" customHeight="1">
      <c r="A25" s="55"/>
      <c r="B25" s="56" t="s">
        <v>200</v>
      </c>
      <c r="C25" s="56" t="s">
        <v>206</v>
      </c>
      <c r="D25" s="56"/>
      <c r="E25" s="98" t="s">
        <v>208</v>
      </c>
      <c r="F25" s="188"/>
      <c r="G25" s="188"/>
      <c r="H25" s="188"/>
      <c r="I25" s="188"/>
      <c r="J25" s="189"/>
      <c r="K25" s="189">
        <f>K26</f>
        <v>38000</v>
      </c>
      <c r="L25" s="189">
        <f>L26</f>
        <v>38000</v>
      </c>
      <c r="M25" s="189"/>
      <c r="N25" s="189"/>
      <c r="O25" s="189"/>
      <c r="P25" s="189">
        <v>38000</v>
      </c>
      <c r="Q25" s="189">
        <f aca="true" t="shared" si="4" ref="L25:Q26">Q26</f>
        <v>38000</v>
      </c>
    </row>
    <row r="26" spans="1:17" s="58" customFormat="1" ht="24" customHeight="1">
      <c r="A26" s="55"/>
      <c r="B26" s="56" t="s">
        <v>201</v>
      </c>
      <c r="C26" s="56" t="s">
        <v>205</v>
      </c>
      <c r="D26" s="56"/>
      <c r="E26" s="98" t="s">
        <v>207</v>
      </c>
      <c r="F26" s="188"/>
      <c r="G26" s="188"/>
      <c r="H26" s="188"/>
      <c r="I26" s="188"/>
      <c r="J26" s="189"/>
      <c r="K26" s="197">
        <f>K27</f>
        <v>38000</v>
      </c>
      <c r="L26" s="197">
        <f t="shared" si="4"/>
        <v>38000</v>
      </c>
      <c r="M26" s="197">
        <f t="shared" si="4"/>
        <v>0</v>
      </c>
      <c r="N26" s="197">
        <f t="shared" si="4"/>
        <v>0</v>
      </c>
      <c r="O26" s="197">
        <f t="shared" si="4"/>
        <v>0</v>
      </c>
      <c r="P26" s="197">
        <f t="shared" si="4"/>
        <v>38000</v>
      </c>
      <c r="Q26" s="197">
        <f t="shared" si="4"/>
        <v>38000</v>
      </c>
    </row>
    <row r="27" spans="1:17" s="58" customFormat="1" ht="24" customHeight="1">
      <c r="A27" s="55"/>
      <c r="B27" s="56" t="s">
        <v>90</v>
      </c>
      <c r="C27" s="56" t="s">
        <v>203</v>
      </c>
      <c r="D27" s="56" t="s">
        <v>204</v>
      </c>
      <c r="E27" s="98" t="s">
        <v>202</v>
      </c>
      <c r="F27" s="188"/>
      <c r="G27" s="188"/>
      <c r="H27" s="188"/>
      <c r="I27" s="188"/>
      <c r="J27" s="189"/>
      <c r="K27" s="197">
        <v>38000</v>
      </c>
      <c r="L27" s="197">
        <v>38000</v>
      </c>
      <c r="M27" s="189"/>
      <c r="N27" s="189"/>
      <c r="O27" s="189"/>
      <c r="P27" s="197">
        <v>38000</v>
      </c>
      <c r="Q27" s="205">
        <f>K27</f>
        <v>38000</v>
      </c>
    </row>
    <row r="28" spans="1:17" s="58" customFormat="1" ht="24" customHeight="1">
      <c r="A28" s="55"/>
      <c r="B28" s="56" t="s">
        <v>255</v>
      </c>
      <c r="C28" s="56" t="s">
        <v>256</v>
      </c>
      <c r="D28" s="56"/>
      <c r="E28" s="98" t="s">
        <v>259</v>
      </c>
      <c r="F28" s="188"/>
      <c r="G28" s="188"/>
      <c r="H28" s="188"/>
      <c r="I28" s="188"/>
      <c r="J28" s="189"/>
      <c r="K28" s="189">
        <f>M28+P28</f>
        <v>10000</v>
      </c>
      <c r="L28" s="197">
        <f>P28</f>
        <v>0</v>
      </c>
      <c r="M28" s="189">
        <f>M29</f>
        <v>10000</v>
      </c>
      <c r="N28" s="189"/>
      <c r="O28" s="189"/>
      <c r="P28" s="197"/>
      <c r="Q28" s="196">
        <f>K28</f>
        <v>10000</v>
      </c>
    </row>
    <row r="29" spans="1:17" s="58" customFormat="1" ht="99.75" customHeight="1">
      <c r="A29" s="55"/>
      <c r="B29" s="56" t="s">
        <v>257</v>
      </c>
      <c r="C29" s="56" t="s">
        <v>258</v>
      </c>
      <c r="D29" s="56" t="s">
        <v>17</v>
      </c>
      <c r="E29" s="98" t="s">
        <v>260</v>
      </c>
      <c r="F29" s="188"/>
      <c r="G29" s="188"/>
      <c r="H29" s="188"/>
      <c r="I29" s="188"/>
      <c r="J29" s="189"/>
      <c r="K29" s="197">
        <f>M29+P29</f>
        <v>10000</v>
      </c>
      <c r="L29" s="197"/>
      <c r="M29" s="197">
        <v>10000</v>
      </c>
      <c r="N29" s="189"/>
      <c r="O29" s="189"/>
      <c r="P29" s="197"/>
      <c r="Q29" s="205">
        <f>K29</f>
        <v>10000</v>
      </c>
    </row>
    <row r="30" spans="1:17" s="50" customFormat="1" ht="16.5" customHeight="1">
      <c r="A30" s="49"/>
      <c r="B30" s="56" t="s">
        <v>93</v>
      </c>
      <c r="C30" s="61">
        <v>8000</v>
      </c>
      <c r="D30" s="59"/>
      <c r="E30" s="96" t="s">
        <v>94</v>
      </c>
      <c r="F30" s="191">
        <f>F33</f>
        <v>0</v>
      </c>
      <c r="G30" s="191">
        <f aca="true" t="shared" si="5" ref="G30:Q30">G33</f>
        <v>0</v>
      </c>
      <c r="H30" s="191">
        <f t="shared" si="5"/>
        <v>0</v>
      </c>
      <c r="I30" s="191">
        <f t="shared" si="5"/>
        <v>0</v>
      </c>
      <c r="J30" s="191">
        <f t="shared" si="5"/>
        <v>0</v>
      </c>
      <c r="K30" s="191">
        <f t="shared" si="5"/>
        <v>0</v>
      </c>
      <c r="L30" s="191">
        <f t="shared" si="5"/>
        <v>0</v>
      </c>
      <c r="M30" s="191">
        <f t="shared" si="5"/>
        <v>0</v>
      </c>
      <c r="N30" s="191">
        <f t="shared" si="5"/>
        <v>0</v>
      </c>
      <c r="O30" s="191">
        <f t="shared" si="5"/>
        <v>0</v>
      </c>
      <c r="P30" s="191">
        <f t="shared" si="5"/>
        <v>0</v>
      </c>
      <c r="Q30" s="191">
        <f t="shared" si="5"/>
        <v>0</v>
      </c>
    </row>
    <row r="31" spans="1:17" s="50" customFormat="1" ht="22.5" customHeight="1" hidden="1">
      <c r="A31" s="49"/>
      <c r="B31" s="76" t="s">
        <v>70</v>
      </c>
      <c r="C31" s="77">
        <v>7200</v>
      </c>
      <c r="D31" s="76"/>
      <c r="E31" s="95" t="s">
        <v>50</v>
      </c>
      <c r="F31" s="192"/>
      <c r="G31" s="192"/>
      <c r="H31" s="192"/>
      <c r="I31" s="192"/>
      <c r="J31" s="192"/>
      <c r="K31" s="198">
        <f>P31</f>
        <v>0</v>
      </c>
      <c r="L31" s="198"/>
      <c r="M31" s="199"/>
      <c r="N31" s="199" t="s">
        <v>80</v>
      </c>
      <c r="O31" s="199" t="s">
        <v>80</v>
      </c>
      <c r="P31" s="189">
        <f>K31</f>
        <v>-440000</v>
      </c>
      <c r="Q31" s="192">
        <f>K31+F31</f>
        <v>0</v>
      </c>
    </row>
    <row r="32" spans="1:17" s="50" customFormat="1" ht="16.5" customHeight="1" hidden="1">
      <c r="A32" s="49"/>
      <c r="B32" s="59" t="s">
        <v>41</v>
      </c>
      <c r="C32" s="63">
        <v>7220</v>
      </c>
      <c r="D32" s="59" t="s">
        <v>42</v>
      </c>
      <c r="E32" s="94" t="s">
        <v>71</v>
      </c>
      <c r="F32" s="192"/>
      <c r="G32" s="192"/>
      <c r="H32" s="192"/>
      <c r="I32" s="192"/>
      <c r="J32" s="192"/>
      <c r="K32" s="197"/>
      <c r="L32" s="197"/>
      <c r="M32" s="197"/>
      <c r="N32" s="197"/>
      <c r="O32" s="197"/>
      <c r="P32" s="189">
        <f>K32</f>
        <v>0</v>
      </c>
      <c r="Q32" s="192">
        <f>K32+F32</f>
        <v>0</v>
      </c>
    </row>
    <row r="33" spans="1:17" s="50" customFormat="1" ht="16.5" customHeight="1" hidden="1">
      <c r="A33" s="49"/>
      <c r="B33" s="56" t="s">
        <v>73</v>
      </c>
      <c r="C33" s="61">
        <v>7300</v>
      </c>
      <c r="D33" s="56"/>
      <c r="E33" s="95" t="s">
        <v>72</v>
      </c>
      <c r="F33" s="193">
        <f>F34</f>
        <v>0</v>
      </c>
      <c r="G33" s="193">
        <f>G34</f>
        <v>0</v>
      </c>
      <c r="H33" s="192">
        <f>H34</f>
        <v>0</v>
      </c>
      <c r="I33" s="192">
        <f>I34</f>
        <v>0</v>
      </c>
      <c r="J33" s="192">
        <f>J34</f>
        <v>0</v>
      </c>
      <c r="K33" s="197"/>
      <c r="L33" s="197"/>
      <c r="M33" s="197"/>
      <c r="N33" s="197"/>
      <c r="O33" s="197"/>
      <c r="P33" s="189">
        <f>K33</f>
        <v>0</v>
      </c>
      <c r="Q33" s="192">
        <f>K33+F33</f>
        <v>0</v>
      </c>
    </row>
    <row r="34" spans="1:17" s="50" customFormat="1" ht="39" customHeight="1" hidden="1">
      <c r="A34" s="49"/>
      <c r="B34" s="59" t="s">
        <v>99</v>
      </c>
      <c r="C34" s="63">
        <v>7350</v>
      </c>
      <c r="D34" s="59" t="s">
        <v>43</v>
      </c>
      <c r="E34" s="94" t="s">
        <v>100</v>
      </c>
      <c r="F34" s="192"/>
      <c r="G34" s="192"/>
      <c r="H34" s="192"/>
      <c r="I34" s="192"/>
      <c r="J34" s="192"/>
      <c r="K34" s="197"/>
      <c r="L34" s="197"/>
      <c r="M34" s="197"/>
      <c r="N34" s="197"/>
      <c r="O34" s="197"/>
      <c r="P34" s="189">
        <f>K34</f>
        <v>0</v>
      </c>
      <c r="Q34" s="192">
        <f>K34+F34</f>
        <v>0</v>
      </c>
    </row>
    <row r="35" spans="1:17" s="50" customFormat="1" ht="39" customHeight="1">
      <c r="A35" s="49"/>
      <c r="B35" s="59" t="s">
        <v>181</v>
      </c>
      <c r="C35" s="63">
        <v>8100</v>
      </c>
      <c r="D35" s="59"/>
      <c r="E35" s="210" t="s">
        <v>182</v>
      </c>
      <c r="F35" s="192">
        <f>F36</f>
        <v>4000</v>
      </c>
      <c r="G35" s="192">
        <f>G36</f>
        <v>4000</v>
      </c>
      <c r="H35" s="192">
        <f aca="true" t="shared" si="6" ref="H35:Q35">H36</f>
        <v>0</v>
      </c>
      <c r="I35" s="192">
        <f t="shared" si="6"/>
        <v>0</v>
      </c>
      <c r="J35" s="192">
        <f t="shared" si="6"/>
        <v>0</v>
      </c>
      <c r="K35" s="192">
        <f t="shared" si="6"/>
        <v>0</v>
      </c>
      <c r="L35" s="192">
        <f t="shared" si="6"/>
        <v>0</v>
      </c>
      <c r="M35" s="192">
        <f t="shared" si="6"/>
        <v>0</v>
      </c>
      <c r="N35" s="192">
        <f t="shared" si="6"/>
        <v>0</v>
      </c>
      <c r="O35" s="192">
        <f t="shared" si="6"/>
        <v>0</v>
      </c>
      <c r="P35" s="192">
        <f>P36</f>
        <v>0</v>
      </c>
      <c r="Q35" s="192">
        <f t="shared" si="6"/>
        <v>0</v>
      </c>
    </row>
    <row r="36" spans="1:17" s="50" customFormat="1" ht="39" customHeight="1">
      <c r="A36" s="49"/>
      <c r="B36" s="59" t="s">
        <v>179</v>
      </c>
      <c r="C36" s="63">
        <v>8110</v>
      </c>
      <c r="D36" s="59" t="s">
        <v>184</v>
      </c>
      <c r="E36" s="210" t="s">
        <v>180</v>
      </c>
      <c r="F36" s="192">
        <v>4000</v>
      </c>
      <c r="G36" s="192">
        <v>4000</v>
      </c>
      <c r="H36" s="192"/>
      <c r="I36" s="192"/>
      <c r="J36" s="192"/>
      <c r="K36" s="197"/>
      <c r="L36" s="197"/>
      <c r="M36" s="197"/>
      <c r="N36" s="197"/>
      <c r="O36" s="197"/>
      <c r="P36" s="189"/>
      <c r="Q36" s="192">
        <f>P36</f>
        <v>0</v>
      </c>
    </row>
    <row r="37" spans="1:17" s="50" customFormat="1" ht="30" customHeight="1" hidden="1">
      <c r="A37" s="49"/>
      <c r="B37" s="76" t="s">
        <v>74</v>
      </c>
      <c r="C37" s="77">
        <v>7600</v>
      </c>
      <c r="D37" s="76"/>
      <c r="E37" s="211" t="s">
        <v>51</v>
      </c>
      <c r="F37" s="194" t="s">
        <v>80</v>
      </c>
      <c r="G37" s="194" t="s">
        <v>80</v>
      </c>
      <c r="H37" s="194" t="s">
        <v>80</v>
      </c>
      <c r="I37" s="194" t="s">
        <v>80</v>
      </c>
      <c r="J37" s="194" t="s">
        <v>80</v>
      </c>
      <c r="K37" s="193">
        <f>K38+K39</f>
        <v>0</v>
      </c>
      <c r="L37" s="193"/>
      <c r="M37" s="194" t="s">
        <v>80</v>
      </c>
      <c r="N37" s="194" t="s">
        <v>80</v>
      </c>
      <c r="O37" s="194" t="s">
        <v>80</v>
      </c>
      <c r="P37" s="191">
        <f>P38+P39</f>
        <v>0</v>
      </c>
      <c r="Q37" s="192">
        <f aca="true" t="shared" si="7" ref="Q37:Q44">K37+F37</f>
        <v>0</v>
      </c>
    </row>
    <row r="38" spans="1:17" s="50" customFormat="1" ht="18.75" customHeight="1" hidden="1">
      <c r="A38" s="49"/>
      <c r="B38" s="59" t="s">
        <v>44</v>
      </c>
      <c r="C38" s="63">
        <v>7640</v>
      </c>
      <c r="D38" s="59" t="s">
        <v>45</v>
      </c>
      <c r="E38" s="210" t="s">
        <v>52</v>
      </c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>
        <f t="shared" si="7"/>
        <v>0</v>
      </c>
    </row>
    <row r="39" spans="1:17" s="50" customFormat="1" ht="34.5" customHeight="1" hidden="1">
      <c r="A39" s="49"/>
      <c r="B39" s="59" t="s">
        <v>46</v>
      </c>
      <c r="C39" s="63">
        <v>7670</v>
      </c>
      <c r="D39" s="59" t="s">
        <v>17</v>
      </c>
      <c r="E39" s="209" t="s">
        <v>53</v>
      </c>
      <c r="F39" s="192"/>
      <c r="G39" s="192"/>
      <c r="H39" s="192"/>
      <c r="I39" s="192"/>
      <c r="J39" s="192"/>
      <c r="K39" s="195"/>
      <c r="L39" s="195"/>
      <c r="M39" s="194" t="s">
        <v>80</v>
      </c>
      <c r="N39" s="194" t="s">
        <v>80</v>
      </c>
      <c r="O39" s="194" t="s">
        <v>80</v>
      </c>
      <c r="P39" s="192"/>
      <c r="Q39" s="192">
        <f t="shared" si="7"/>
        <v>0</v>
      </c>
    </row>
    <row r="40" spans="1:17" s="50" customFormat="1" ht="16.5" customHeight="1" hidden="1">
      <c r="A40" s="49"/>
      <c r="B40" s="56" t="s">
        <v>93</v>
      </c>
      <c r="C40" s="61">
        <v>8000</v>
      </c>
      <c r="D40" s="56"/>
      <c r="E40" s="212" t="s">
        <v>94</v>
      </c>
      <c r="F40" s="191">
        <f>F41+F44</f>
        <v>0</v>
      </c>
      <c r="G40" s="191">
        <f>G41+G44</f>
        <v>0</v>
      </c>
      <c r="H40" s="196" t="s">
        <v>80</v>
      </c>
      <c r="I40" s="196" t="s">
        <v>80</v>
      </c>
      <c r="J40" s="196" t="s">
        <v>80</v>
      </c>
      <c r="K40" s="196" t="s">
        <v>80</v>
      </c>
      <c r="L40" s="196"/>
      <c r="M40" s="196" t="s">
        <v>80</v>
      </c>
      <c r="N40" s="196" t="s">
        <v>80</v>
      </c>
      <c r="O40" s="196" t="s">
        <v>80</v>
      </c>
      <c r="P40" s="196" t="s">
        <v>80</v>
      </c>
      <c r="Q40" s="192">
        <f t="shared" si="7"/>
        <v>0</v>
      </c>
    </row>
    <row r="41" spans="1:17" s="50" customFormat="1" ht="33" customHeight="1" hidden="1">
      <c r="A41" s="49"/>
      <c r="B41" s="76" t="s">
        <v>75</v>
      </c>
      <c r="C41" s="77">
        <v>8300</v>
      </c>
      <c r="D41" s="56"/>
      <c r="E41" s="213" t="s">
        <v>55</v>
      </c>
      <c r="F41" s="194" t="s">
        <v>80</v>
      </c>
      <c r="G41" s="194" t="s">
        <v>80</v>
      </c>
      <c r="H41" s="194" t="s">
        <v>80</v>
      </c>
      <c r="I41" s="194" t="s">
        <v>80</v>
      </c>
      <c r="J41" s="194" t="s">
        <v>80</v>
      </c>
      <c r="K41" s="193">
        <f>P41</f>
        <v>0</v>
      </c>
      <c r="L41" s="193"/>
      <c r="M41" s="194" t="s">
        <v>80</v>
      </c>
      <c r="N41" s="194" t="s">
        <v>80</v>
      </c>
      <c r="O41" s="194" t="s">
        <v>80</v>
      </c>
      <c r="P41" s="193"/>
      <c r="Q41" s="192">
        <f t="shared" si="7"/>
        <v>0</v>
      </c>
    </row>
    <row r="42" spans="1:17" s="50" customFormat="1" ht="30.75" customHeight="1" hidden="1">
      <c r="A42" s="49"/>
      <c r="B42" s="72" t="s">
        <v>92</v>
      </c>
      <c r="C42" s="73">
        <v>8310</v>
      </c>
      <c r="D42" s="72"/>
      <c r="E42" s="214" t="s">
        <v>95</v>
      </c>
      <c r="F42" s="192"/>
      <c r="G42" s="192"/>
      <c r="H42" s="192"/>
      <c r="I42" s="192"/>
      <c r="J42" s="192"/>
      <c r="K42" s="195"/>
      <c r="L42" s="195"/>
      <c r="M42" s="195"/>
      <c r="N42" s="195"/>
      <c r="O42" s="195"/>
      <c r="P42" s="195"/>
      <c r="Q42" s="192">
        <f t="shared" si="7"/>
        <v>0</v>
      </c>
    </row>
    <row r="43" spans="1:17" s="50" customFormat="1" ht="30" customHeight="1" hidden="1">
      <c r="A43" s="49"/>
      <c r="B43" s="59" t="s">
        <v>47</v>
      </c>
      <c r="C43" s="63">
        <v>8311</v>
      </c>
      <c r="D43" s="59" t="s">
        <v>48</v>
      </c>
      <c r="E43" s="209" t="s">
        <v>97</v>
      </c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>
        <f t="shared" si="7"/>
        <v>0</v>
      </c>
    </row>
    <row r="44" spans="1:17" s="50" customFormat="1" ht="15.75" customHeight="1" hidden="1">
      <c r="A44" s="49"/>
      <c r="B44" s="59" t="s">
        <v>76</v>
      </c>
      <c r="C44" s="63">
        <v>8700</v>
      </c>
      <c r="D44" s="59" t="s">
        <v>77</v>
      </c>
      <c r="E44" s="209" t="s">
        <v>78</v>
      </c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>
        <f t="shared" si="7"/>
        <v>0</v>
      </c>
    </row>
    <row r="45" spans="1:17" s="50" customFormat="1" ht="15.75" customHeight="1">
      <c r="A45" s="49"/>
      <c r="B45" s="59" t="s">
        <v>76</v>
      </c>
      <c r="C45" s="63">
        <v>8700</v>
      </c>
      <c r="D45" s="59"/>
      <c r="E45" s="209" t="s">
        <v>178</v>
      </c>
      <c r="F45" s="192">
        <v>-4000</v>
      </c>
      <c r="G45" s="192">
        <v>-4000</v>
      </c>
      <c r="H45" s="192"/>
      <c r="I45" s="192"/>
      <c r="J45" s="192"/>
      <c r="K45" s="192"/>
      <c r="L45" s="192"/>
      <c r="M45" s="192"/>
      <c r="N45" s="192"/>
      <c r="O45" s="192"/>
      <c r="P45" s="192"/>
      <c r="Q45" s="192"/>
    </row>
    <row r="46" spans="1:18" s="50" customFormat="1" ht="15.75" customHeight="1">
      <c r="A46" s="49"/>
      <c r="B46" s="56" t="s">
        <v>79</v>
      </c>
      <c r="C46" s="61">
        <v>9000</v>
      </c>
      <c r="D46" s="56"/>
      <c r="E46" s="215" t="s">
        <v>136</v>
      </c>
      <c r="F46" s="191">
        <f>F48+F49+F50</f>
        <v>513260</v>
      </c>
      <c r="G46" s="191">
        <f>G48+G49+G50</f>
        <v>398676</v>
      </c>
      <c r="H46" s="191">
        <f aca="true" t="shared" si="8" ref="H46:Q46">H48+H49+H50</f>
        <v>0</v>
      </c>
      <c r="I46" s="191">
        <f t="shared" si="8"/>
        <v>0</v>
      </c>
      <c r="J46" s="191">
        <f t="shared" si="8"/>
        <v>114584</v>
      </c>
      <c r="K46" s="191">
        <f t="shared" si="8"/>
        <v>0</v>
      </c>
      <c r="L46" s="191">
        <f t="shared" si="8"/>
        <v>0</v>
      </c>
      <c r="M46" s="191">
        <f t="shared" si="8"/>
        <v>0</v>
      </c>
      <c r="N46" s="191">
        <f t="shared" si="8"/>
        <v>0</v>
      </c>
      <c r="O46" s="191">
        <f t="shared" si="8"/>
        <v>0</v>
      </c>
      <c r="P46" s="191">
        <f t="shared" si="8"/>
        <v>0</v>
      </c>
      <c r="Q46" s="191">
        <f t="shared" si="8"/>
        <v>513260</v>
      </c>
      <c r="R46" s="191">
        <f>R48</f>
        <v>0</v>
      </c>
    </row>
    <row r="47" spans="1:17" s="50" customFormat="1" ht="57" customHeight="1">
      <c r="A47" s="49"/>
      <c r="B47" s="59" t="s">
        <v>163</v>
      </c>
      <c r="C47" s="63">
        <v>9300</v>
      </c>
      <c r="D47" s="59"/>
      <c r="E47" s="209" t="s">
        <v>164</v>
      </c>
      <c r="F47" s="191">
        <f>F48+F49</f>
        <v>126854</v>
      </c>
      <c r="G47" s="191">
        <f>G48+G49</f>
        <v>12270</v>
      </c>
      <c r="H47" s="191">
        <f aca="true" t="shared" si="9" ref="H47:P47">H48</f>
        <v>0</v>
      </c>
      <c r="I47" s="191">
        <f t="shared" si="9"/>
        <v>0</v>
      </c>
      <c r="J47" s="191">
        <f>J48+J49</f>
        <v>114584</v>
      </c>
      <c r="K47" s="191">
        <f t="shared" si="9"/>
        <v>0</v>
      </c>
      <c r="L47" s="191">
        <f t="shared" si="9"/>
        <v>0</v>
      </c>
      <c r="M47" s="191">
        <f t="shared" si="9"/>
        <v>0</v>
      </c>
      <c r="N47" s="191">
        <f t="shared" si="9"/>
        <v>0</v>
      </c>
      <c r="O47" s="191">
        <f t="shared" si="9"/>
        <v>0</v>
      </c>
      <c r="P47" s="191">
        <f t="shared" si="9"/>
        <v>0</v>
      </c>
      <c r="Q47" s="191">
        <f>F47+K47</f>
        <v>126854</v>
      </c>
    </row>
    <row r="48" spans="1:17" s="50" customFormat="1" ht="49.5" customHeight="1">
      <c r="A48" s="49"/>
      <c r="B48" s="59" t="s">
        <v>228</v>
      </c>
      <c r="C48" s="63">
        <v>9330</v>
      </c>
      <c r="D48" s="59" t="s">
        <v>170</v>
      </c>
      <c r="E48" s="209" t="s">
        <v>229</v>
      </c>
      <c r="F48" s="192">
        <v>20465</v>
      </c>
      <c r="G48" s="192">
        <v>-4246</v>
      </c>
      <c r="H48" s="192"/>
      <c r="I48" s="192"/>
      <c r="J48" s="192">
        <v>24711</v>
      </c>
      <c r="K48" s="192"/>
      <c r="L48" s="192"/>
      <c r="M48" s="192"/>
      <c r="N48" s="192"/>
      <c r="O48" s="192"/>
      <c r="P48" s="192"/>
      <c r="Q48" s="192">
        <f>K48+F48</f>
        <v>20465</v>
      </c>
    </row>
    <row r="49" spans="1:17" s="50" customFormat="1" ht="51" customHeight="1">
      <c r="A49" s="49"/>
      <c r="B49" s="59" t="s">
        <v>190</v>
      </c>
      <c r="C49" s="63">
        <v>9350</v>
      </c>
      <c r="D49" s="59" t="s">
        <v>170</v>
      </c>
      <c r="E49" s="209" t="s">
        <v>191</v>
      </c>
      <c r="F49" s="192">
        <v>106389</v>
      </c>
      <c r="G49" s="192">
        <v>16516</v>
      </c>
      <c r="H49" s="192"/>
      <c r="I49" s="192"/>
      <c r="J49" s="192">
        <v>89873</v>
      </c>
      <c r="K49" s="192"/>
      <c r="L49" s="192"/>
      <c r="M49" s="192"/>
      <c r="N49" s="192"/>
      <c r="O49" s="192"/>
      <c r="P49" s="192"/>
      <c r="Q49" s="192">
        <f>K49+F49</f>
        <v>106389</v>
      </c>
    </row>
    <row r="50" spans="1:17" s="50" customFormat="1" ht="54.75" customHeight="1">
      <c r="A50" s="49"/>
      <c r="B50" s="59" t="s">
        <v>185</v>
      </c>
      <c r="C50" s="63">
        <v>9700</v>
      </c>
      <c r="D50" s="59"/>
      <c r="E50" s="209" t="s">
        <v>230</v>
      </c>
      <c r="F50" s="191">
        <v>386406</v>
      </c>
      <c r="G50" s="191">
        <v>386406</v>
      </c>
      <c r="H50" s="191"/>
      <c r="I50" s="191"/>
      <c r="J50" s="191"/>
      <c r="K50" s="191"/>
      <c r="L50" s="191"/>
      <c r="M50" s="191"/>
      <c r="N50" s="191"/>
      <c r="O50" s="191"/>
      <c r="P50" s="191"/>
      <c r="Q50" s="191">
        <f>K50+F50</f>
        <v>386406</v>
      </c>
    </row>
    <row r="51" spans="1:17" s="50" customFormat="1" ht="40.5" customHeight="1">
      <c r="A51" s="49"/>
      <c r="B51" s="59" t="s">
        <v>183</v>
      </c>
      <c r="C51" s="63">
        <v>9770</v>
      </c>
      <c r="D51" s="59" t="s">
        <v>170</v>
      </c>
      <c r="E51" s="209" t="s">
        <v>186</v>
      </c>
      <c r="F51" s="192">
        <v>386406</v>
      </c>
      <c r="G51" s="192">
        <v>386406</v>
      </c>
      <c r="H51" s="192"/>
      <c r="I51" s="192"/>
      <c r="J51" s="192"/>
      <c r="K51" s="192"/>
      <c r="L51" s="192"/>
      <c r="M51" s="192"/>
      <c r="N51" s="192"/>
      <c r="O51" s="192"/>
      <c r="P51" s="192"/>
      <c r="Q51" s="192">
        <f>K51+F51</f>
        <v>386406</v>
      </c>
    </row>
    <row r="52" spans="1:17" s="50" customFormat="1" ht="15.75" customHeight="1">
      <c r="A52" s="49"/>
      <c r="B52" s="59" t="s">
        <v>127</v>
      </c>
      <c r="C52" s="63" t="s">
        <v>127</v>
      </c>
      <c r="D52" s="59" t="s">
        <v>127</v>
      </c>
      <c r="E52" s="96" t="s">
        <v>106</v>
      </c>
      <c r="F52" s="191">
        <f>F46+F30+F23+F12+F14+F22+F19</f>
        <v>792828</v>
      </c>
      <c r="G52" s="191">
        <f>G46+G30+G23+G12+G14+G22+G19</f>
        <v>678244</v>
      </c>
      <c r="H52" s="191">
        <f>H46+H30+H23+H12</f>
        <v>16285</v>
      </c>
      <c r="I52" s="191">
        <f>I46+I30+I23+I12</f>
        <v>0</v>
      </c>
      <c r="J52" s="191">
        <f>J46+J30+J23+J12</f>
        <v>114584</v>
      </c>
      <c r="K52" s="191">
        <f aca="true" t="shared" si="10" ref="K52:P52">K46+K30+K23+K12+K25+K14+K28+K19</f>
        <v>184504</v>
      </c>
      <c r="L52" s="191">
        <f t="shared" si="10"/>
        <v>174504</v>
      </c>
      <c r="M52" s="191">
        <f t="shared" si="10"/>
        <v>10000</v>
      </c>
      <c r="N52" s="191">
        <f t="shared" si="10"/>
        <v>0</v>
      </c>
      <c r="O52" s="191">
        <f t="shared" si="10"/>
        <v>0</v>
      </c>
      <c r="P52" s="191">
        <f t="shared" si="10"/>
        <v>174504</v>
      </c>
      <c r="Q52" s="191">
        <f>Q46+Q30+Q23+Q12+Q25+Q14+Q21+Q28+Q19</f>
        <v>977332</v>
      </c>
    </row>
    <row r="53" spans="1:17" s="50" customFormat="1" ht="12.75">
      <c r="A53" s="49"/>
      <c r="B53" s="66"/>
      <c r="C53" s="66"/>
      <c r="D53" s="66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s="50" customFormat="1" ht="23.25" customHeight="1">
      <c r="A54" s="49"/>
      <c r="B54" s="239" t="s">
        <v>138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</row>
    <row r="55" spans="1:18" s="50" customFormat="1" ht="23.25" customHeight="1">
      <c r="A55" s="49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</row>
    <row r="56" spans="1:18" s="50" customFormat="1" ht="29.25" customHeight="1">
      <c r="A56" s="49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</row>
    <row r="57" spans="1:17" s="50" customFormat="1" ht="27.75" customHeight="1">
      <c r="A57" s="49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</row>
  </sheetData>
  <sheetProtection/>
  <mergeCells count="27">
    <mergeCell ref="B3:Q3"/>
    <mergeCell ref="H6:I6"/>
    <mergeCell ref="Q5:Q8"/>
    <mergeCell ref="B57:Q57"/>
    <mergeCell ref="H7:H8"/>
    <mergeCell ref="I7:I8"/>
    <mergeCell ref="C5:C8"/>
    <mergeCell ref="K6:K8"/>
    <mergeCell ref="B55:R55"/>
    <mergeCell ref="B56:R56"/>
    <mergeCell ref="B1:Q1"/>
    <mergeCell ref="N6:O6"/>
    <mergeCell ref="F5:J5"/>
    <mergeCell ref="J6:J8"/>
    <mergeCell ref="O2:R2"/>
    <mergeCell ref="N7:N8"/>
    <mergeCell ref="D5:D8"/>
    <mergeCell ref="E5:E8"/>
    <mergeCell ref="F6:F8"/>
    <mergeCell ref="K5:P5"/>
    <mergeCell ref="B54:Q54"/>
    <mergeCell ref="O7:O8"/>
    <mergeCell ref="P6:P8"/>
    <mergeCell ref="G6:G8"/>
    <mergeCell ref="M6:M8"/>
    <mergeCell ref="B5:B8"/>
    <mergeCell ref="L6:L8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6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9"/>
  <sheetViews>
    <sheetView showGridLines="0" showZeros="0" zoomScale="145" zoomScaleNormal="145" zoomScaleSheetLayoutView="90" workbookViewId="0" topLeftCell="W11">
      <selection activeCell="AH18" sqref="AH18"/>
    </sheetView>
  </sheetViews>
  <sheetFormatPr defaultColWidth="9.16015625" defaultRowHeight="12.75"/>
  <cols>
    <col min="1" max="1" width="3.83203125" style="6" hidden="1" customWidth="1"/>
    <col min="2" max="2" width="12.33203125" style="36" customWidth="1"/>
    <col min="3" max="3" width="22.83203125" style="36" customWidth="1"/>
    <col min="4" max="4" width="9" style="6" customWidth="1"/>
    <col min="5" max="5" width="12.5" style="6" customWidth="1"/>
    <col min="6" max="7" width="11.33203125" style="6" customWidth="1"/>
    <col min="8" max="8" width="13" style="6" customWidth="1"/>
    <col min="9" max="9" width="7.16015625" style="6" customWidth="1"/>
    <col min="10" max="10" width="6.66015625" style="6" customWidth="1"/>
    <col min="11" max="12" width="8.33203125" style="6" customWidth="1"/>
    <col min="13" max="14" width="9.33203125" style="6" customWidth="1"/>
    <col min="15" max="15" width="9.16015625" style="6" customWidth="1"/>
    <col min="16" max="16" width="8" style="6" customWidth="1"/>
    <col min="17" max="17" width="8.16015625" style="6" customWidth="1"/>
    <col min="18" max="18" width="8.83203125" style="6" customWidth="1"/>
    <col min="19" max="20" width="8.16015625" style="6" customWidth="1"/>
    <col min="21" max="21" width="9.5" style="6" customWidth="1"/>
    <col min="22" max="22" width="23.5" style="6" customWidth="1"/>
    <col min="23" max="23" width="8" style="6" customWidth="1"/>
    <col min="24" max="24" width="9.5" style="6" customWidth="1"/>
    <col min="25" max="25" width="9.83203125" style="6" customWidth="1"/>
    <col min="26" max="26" width="10.66015625" style="6" customWidth="1"/>
    <col min="27" max="27" width="12.83203125" style="6" customWidth="1"/>
    <col min="28" max="28" width="15.33203125" style="6" customWidth="1"/>
    <col min="29" max="29" width="13.16015625" style="6" customWidth="1"/>
    <col min="30" max="30" width="11.33203125" style="6" customWidth="1"/>
    <col min="31" max="31" width="11.66015625" style="6" customWidth="1"/>
    <col min="32" max="32" width="15.83203125" style="6" customWidth="1"/>
    <col min="33" max="33" width="9.16015625" style="5" hidden="1" customWidth="1"/>
    <col min="34" max="16384" width="9.16015625" style="5" customWidth="1"/>
  </cols>
  <sheetData>
    <row r="1" spans="1:32" s="20" customFormat="1" ht="18" customHeight="1" hidden="1">
      <c r="A1" s="19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</row>
    <row r="2" spans="1:33" ht="81" customHeight="1">
      <c r="A2" s="3"/>
      <c r="B2" s="3"/>
      <c r="C2" s="3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311" t="s">
        <v>174</v>
      </c>
      <c r="AE2" s="311"/>
      <c r="AF2" s="311"/>
      <c r="AG2" s="311"/>
    </row>
    <row r="3" spans="1:32" ht="35.25" customHeight="1" thickBot="1">
      <c r="A3" s="3"/>
      <c r="B3" s="261" t="s">
        <v>157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</row>
    <row r="4" spans="2:32" ht="4.5" customHeight="1" hidden="1">
      <c r="B4" s="135"/>
      <c r="C4" s="136"/>
      <c r="D4" s="137"/>
      <c r="E4" s="137"/>
      <c r="F4" s="138"/>
      <c r="G4" s="138"/>
      <c r="H4" s="138"/>
      <c r="I4" s="138"/>
      <c r="J4" s="137"/>
      <c r="K4" s="137"/>
      <c r="L4" s="137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40" t="s">
        <v>26</v>
      </c>
    </row>
    <row r="5" spans="1:32" s="50" customFormat="1" ht="33.75" customHeight="1" thickBot="1">
      <c r="A5" s="51"/>
      <c r="B5" s="251" t="s">
        <v>0</v>
      </c>
      <c r="C5" s="312" t="s">
        <v>128</v>
      </c>
      <c r="D5" s="313" t="s">
        <v>129</v>
      </c>
      <c r="E5" s="314"/>
      <c r="F5" s="314"/>
      <c r="G5" s="314"/>
      <c r="H5" s="314"/>
      <c r="I5" s="314"/>
      <c r="J5" s="314"/>
      <c r="K5" s="315"/>
      <c r="L5" s="208"/>
      <c r="M5" s="302" t="s">
        <v>150</v>
      </c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4"/>
      <c r="AA5" s="203"/>
      <c r="AB5" s="203"/>
      <c r="AC5" s="203"/>
      <c r="AD5" s="292" t="s">
        <v>150</v>
      </c>
      <c r="AE5" s="293"/>
      <c r="AF5" s="157"/>
    </row>
    <row r="6" spans="1:32" s="50" customFormat="1" ht="16.5" customHeight="1">
      <c r="A6" s="52"/>
      <c r="B6" s="252"/>
      <c r="C6" s="312"/>
      <c r="D6" s="277" t="s">
        <v>130</v>
      </c>
      <c r="E6" s="279"/>
      <c r="F6" s="277" t="s">
        <v>131</v>
      </c>
      <c r="G6" s="278"/>
      <c r="H6" s="279"/>
      <c r="I6" s="277" t="s">
        <v>132</v>
      </c>
      <c r="J6" s="279"/>
      <c r="K6" s="297" t="s">
        <v>106</v>
      </c>
      <c r="L6" s="216"/>
      <c r="M6" s="283" t="s">
        <v>131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73"/>
      <c r="AD6" s="283" t="s">
        <v>166</v>
      </c>
      <c r="AE6" s="294"/>
      <c r="AF6" s="297" t="s">
        <v>106</v>
      </c>
    </row>
    <row r="7" spans="1:32" s="50" customFormat="1" ht="16.5" customHeight="1" thickBot="1">
      <c r="A7" s="52"/>
      <c r="B7" s="252"/>
      <c r="C7" s="312"/>
      <c r="D7" s="280"/>
      <c r="E7" s="282"/>
      <c r="F7" s="280"/>
      <c r="G7" s="281"/>
      <c r="H7" s="282"/>
      <c r="I7" s="280"/>
      <c r="J7" s="282"/>
      <c r="K7" s="297"/>
      <c r="L7" s="216"/>
      <c r="M7" s="285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7"/>
      <c r="AD7" s="295"/>
      <c r="AE7" s="296"/>
      <c r="AF7" s="297"/>
    </row>
    <row r="8" spans="1:32" s="50" customFormat="1" ht="20.25" customHeight="1" thickBot="1">
      <c r="A8" s="53"/>
      <c r="B8" s="252"/>
      <c r="C8" s="312"/>
      <c r="D8" s="316" t="s">
        <v>133</v>
      </c>
      <c r="E8" s="278"/>
      <c r="F8" s="317"/>
      <c r="G8" s="317"/>
      <c r="H8" s="317"/>
      <c r="I8" s="317"/>
      <c r="J8" s="318"/>
      <c r="K8" s="298"/>
      <c r="L8" s="217"/>
      <c r="M8" s="283" t="s">
        <v>133</v>
      </c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294"/>
      <c r="AF8" s="298"/>
    </row>
    <row r="9" spans="1:32" s="50" customFormat="1" ht="20.25" customHeight="1" thickBot="1">
      <c r="A9" s="54"/>
      <c r="B9" s="252"/>
      <c r="C9" s="312"/>
      <c r="D9" s="321"/>
      <c r="E9" s="251"/>
      <c r="F9" s="326" t="s">
        <v>236</v>
      </c>
      <c r="G9" s="225"/>
      <c r="H9" s="326" t="s">
        <v>233</v>
      </c>
      <c r="I9" s="278"/>
      <c r="J9" s="279"/>
      <c r="K9" s="299"/>
      <c r="L9" s="305" t="s">
        <v>231</v>
      </c>
      <c r="M9" s="302" t="s">
        <v>232</v>
      </c>
      <c r="N9" s="303"/>
      <c r="O9" s="303"/>
      <c r="P9" s="303"/>
      <c r="Q9" s="303"/>
      <c r="R9" s="303"/>
      <c r="S9" s="303"/>
      <c r="T9" s="303"/>
      <c r="U9" s="303"/>
      <c r="V9" s="266" t="s">
        <v>233</v>
      </c>
      <c r="W9" s="308" t="s">
        <v>232</v>
      </c>
      <c r="X9" s="303"/>
      <c r="Y9" s="303"/>
      <c r="Z9" s="304"/>
      <c r="AA9" s="269" t="s">
        <v>236</v>
      </c>
      <c r="AB9" s="272" t="s">
        <v>232</v>
      </c>
      <c r="AC9" s="273"/>
      <c r="AD9" s="309"/>
      <c r="AE9" s="309"/>
      <c r="AF9" s="299"/>
    </row>
    <row r="10" spans="1:32" s="50" customFormat="1" ht="74.25" customHeight="1" thickBot="1">
      <c r="A10" s="54"/>
      <c r="B10" s="252"/>
      <c r="C10" s="312"/>
      <c r="D10" s="322"/>
      <c r="E10" s="324"/>
      <c r="F10" s="324"/>
      <c r="G10" s="226"/>
      <c r="H10" s="324"/>
      <c r="I10" s="327"/>
      <c r="J10" s="329"/>
      <c r="K10" s="299"/>
      <c r="L10" s="306"/>
      <c r="M10" s="288" t="s">
        <v>211</v>
      </c>
      <c r="N10" s="290" t="s">
        <v>167</v>
      </c>
      <c r="O10" s="290" t="s">
        <v>217</v>
      </c>
      <c r="P10" s="290" t="s">
        <v>218</v>
      </c>
      <c r="Q10" s="290" t="s">
        <v>216</v>
      </c>
      <c r="R10" s="290" t="s">
        <v>212</v>
      </c>
      <c r="S10" s="290" t="s">
        <v>215</v>
      </c>
      <c r="T10" s="290" t="s">
        <v>214</v>
      </c>
      <c r="U10" s="319" t="s">
        <v>213</v>
      </c>
      <c r="V10" s="267"/>
      <c r="W10" s="274" t="s">
        <v>240</v>
      </c>
      <c r="X10" s="269"/>
      <c r="Y10" s="275" t="s">
        <v>239</v>
      </c>
      <c r="Z10" s="276"/>
      <c r="AA10" s="270"/>
      <c r="AB10" s="220"/>
      <c r="AC10" s="221"/>
      <c r="AD10" s="310"/>
      <c r="AE10" s="310"/>
      <c r="AF10" s="299"/>
    </row>
    <row r="11" spans="1:32" s="50" customFormat="1" ht="103.5" customHeight="1" thickBot="1">
      <c r="A11" s="54"/>
      <c r="B11" s="253"/>
      <c r="C11" s="312"/>
      <c r="D11" s="323"/>
      <c r="E11" s="325"/>
      <c r="F11" s="291"/>
      <c r="G11" s="227" t="s">
        <v>252</v>
      </c>
      <c r="H11" s="291"/>
      <c r="I11" s="328"/>
      <c r="J11" s="330"/>
      <c r="K11" s="300"/>
      <c r="L11" s="307"/>
      <c r="M11" s="289"/>
      <c r="N11" s="291"/>
      <c r="O11" s="291"/>
      <c r="P11" s="291"/>
      <c r="Q11" s="291"/>
      <c r="R11" s="291"/>
      <c r="S11" s="291"/>
      <c r="T11" s="291"/>
      <c r="U11" s="320"/>
      <c r="V11" s="268"/>
      <c r="W11" s="222" t="s">
        <v>237</v>
      </c>
      <c r="X11" s="219" t="s">
        <v>238</v>
      </c>
      <c r="Y11" s="173" t="s">
        <v>241</v>
      </c>
      <c r="Z11" s="173" t="s">
        <v>168</v>
      </c>
      <c r="AA11" s="271"/>
      <c r="AB11" s="218" t="s">
        <v>234</v>
      </c>
      <c r="AC11" s="219" t="s">
        <v>235</v>
      </c>
      <c r="AD11" s="173"/>
      <c r="AE11" s="174"/>
      <c r="AF11" s="300"/>
    </row>
    <row r="12" spans="1:32" s="50" customFormat="1" ht="9.75" customHeight="1">
      <c r="A12" s="54"/>
      <c r="B12" s="141"/>
      <c r="C12" s="141"/>
      <c r="D12" s="141"/>
      <c r="E12" s="134"/>
      <c r="F12" s="141">
        <v>41051200</v>
      </c>
      <c r="G12" s="224"/>
      <c r="H12" s="141">
        <v>41051400</v>
      </c>
      <c r="I12" s="141"/>
      <c r="J12" s="141"/>
      <c r="K12" s="134"/>
      <c r="L12" s="206">
        <v>9770</v>
      </c>
      <c r="M12" s="142">
        <v>9770</v>
      </c>
      <c r="N12" s="142">
        <v>9770</v>
      </c>
      <c r="O12" s="142">
        <v>9770</v>
      </c>
      <c r="P12" s="142">
        <v>9770</v>
      </c>
      <c r="Q12" s="142">
        <v>9770</v>
      </c>
      <c r="R12" s="142">
        <v>9770</v>
      </c>
      <c r="S12" s="142">
        <v>9770</v>
      </c>
      <c r="T12" s="142">
        <v>9770</v>
      </c>
      <c r="U12" s="142">
        <v>9770</v>
      </c>
      <c r="V12" s="142">
        <v>9350</v>
      </c>
      <c r="W12" s="142">
        <v>9350</v>
      </c>
      <c r="X12" s="142">
        <v>9350</v>
      </c>
      <c r="Y12" s="142">
        <v>9350</v>
      </c>
      <c r="Z12" s="142">
        <v>9350</v>
      </c>
      <c r="AA12" s="142">
        <v>9330</v>
      </c>
      <c r="AB12" s="142">
        <v>9330</v>
      </c>
      <c r="AC12" s="142">
        <v>9330</v>
      </c>
      <c r="AD12" s="142"/>
      <c r="AE12" s="143"/>
      <c r="AF12" s="142"/>
    </row>
    <row r="13" spans="1:32" s="50" customFormat="1" ht="29.25" customHeight="1">
      <c r="A13" s="54"/>
      <c r="B13" s="158">
        <v>1</v>
      </c>
      <c r="C13" s="158">
        <v>2</v>
      </c>
      <c r="D13" s="158">
        <v>3</v>
      </c>
      <c r="E13" s="134">
        <v>4</v>
      </c>
      <c r="F13" s="158">
        <v>5</v>
      </c>
      <c r="G13" s="224"/>
      <c r="H13" s="158">
        <v>6</v>
      </c>
      <c r="I13" s="158">
        <v>7</v>
      </c>
      <c r="J13" s="158">
        <v>8</v>
      </c>
      <c r="K13" s="134">
        <v>9</v>
      </c>
      <c r="L13" s="206"/>
      <c r="M13" s="142">
        <v>10</v>
      </c>
      <c r="N13" s="142">
        <v>11</v>
      </c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>
        <v>12</v>
      </c>
      <c r="AA13" s="142"/>
      <c r="AB13" s="142"/>
      <c r="AC13" s="142"/>
      <c r="AD13" s="142">
        <v>13</v>
      </c>
      <c r="AE13" s="143">
        <v>14</v>
      </c>
      <c r="AF13" s="159">
        <v>15</v>
      </c>
    </row>
    <row r="14" spans="1:32" s="50" customFormat="1" ht="29.25" customHeight="1">
      <c r="A14" s="54"/>
      <c r="B14" s="201">
        <v>16530000000</v>
      </c>
      <c r="C14" s="201" t="s">
        <v>210</v>
      </c>
      <c r="D14" s="201"/>
      <c r="E14" s="202"/>
      <c r="F14" s="201">
        <v>67707</v>
      </c>
      <c r="G14" s="224">
        <v>2000</v>
      </c>
      <c r="H14" s="201">
        <v>106389</v>
      </c>
      <c r="I14" s="201"/>
      <c r="J14" s="201"/>
      <c r="K14" s="202">
        <f>F14+G14+H14</f>
        <v>176096</v>
      </c>
      <c r="L14" s="206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  <c r="AF14" s="159"/>
    </row>
    <row r="15" spans="1:32" s="58" customFormat="1" ht="24" customHeight="1">
      <c r="A15" s="55"/>
      <c r="B15" s="152" t="s">
        <v>134</v>
      </c>
      <c r="C15" s="152" t="s">
        <v>135</v>
      </c>
      <c r="D15" s="153"/>
      <c r="E15" s="153"/>
      <c r="F15" s="151"/>
      <c r="G15" s="151"/>
      <c r="H15" s="151"/>
      <c r="I15" s="151"/>
      <c r="J15" s="151"/>
      <c r="K15" s="151"/>
      <c r="L15" s="151">
        <v>386406</v>
      </c>
      <c r="M15" s="186">
        <v>7000</v>
      </c>
      <c r="N15" s="186">
        <v>152000</v>
      </c>
      <c r="O15" s="186">
        <v>6846</v>
      </c>
      <c r="P15" s="186">
        <v>50000</v>
      </c>
      <c r="Q15" s="186">
        <v>16060</v>
      </c>
      <c r="R15" s="186">
        <v>100000</v>
      </c>
      <c r="S15" s="186">
        <v>3000</v>
      </c>
      <c r="T15" s="186">
        <v>1500</v>
      </c>
      <c r="U15" s="186">
        <v>50000</v>
      </c>
      <c r="V15" s="186">
        <v>106389</v>
      </c>
      <c r="W15" s="186">
        <v>74373</v>
      </c>
      <c r="X15" s="186">
        <v>15500</v>
      </c>
      <c r="Y15" s="186">
        <v>15516</v>
      </c>
      <c r="Z15" s="186">
        <v>1000</v>
      </c>
      <c r="AA15" s="186">
        <v>20465</v>
      </c>
      <c r="AB15" s="186">
        <v>-4246</v>
      </c>
      <c r="AC15" s="186">
        <v>24711</v>
      </c>
      <c r="AD15" s="186"/>
      <c r="AE15" s="186"/>
      <c r="AF15" s="187">
        <v>513260</v>
      </c>
    </row>
    <row r="16" spans="1:32" s="58" customFormat="1" ht="24" customHeight="1" hidden="1">
      <c r="A16" s="55"/>
      <c r="B16" s="152" t="s">
        <v>137</v>
      </c>
      <c r="C16" s="152" t="s">
        <v>135</v>
      </c>
      <c r="D16" s="153"/>
      <c r="E16" s="153"/>
      <c r="F16" s="151"/>
      <c r="G16" s="151"/>
      <c r="H16" s="151"/>
      <c r="I16" s="151"/>
      <c r="J16" s="151"/>
      <c r="K16" s="151"/>
      <c r="L16" s="151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7">
        <f>M16+N16+O16+P16+Q16+R16+S16+T16+U16+Z16+W16+X16+Y16</f>
        <v>0</v>
      </c>
    </row>
    <row r="17" spans="1:32" s="50" customFormat="1" ht="15.75" customHeight="1">
      <c r="A17" s="49"/>
      <c r="B17" s="152" t="s">
        <v>127</v>
      </c>
      <c r="C17" s="154" t="s">
        <v>127</v>
      </c>
      <c r="D17" s="155"/>
      <c r="E17" s="155"/>
      <c r="F17" s="151">
        <v>67707</v>
      </c>
      <c r="G17" s="151">
        <v>2000</v>
      </c>
      <c r="H17" s="151">
        <v>106389</v>
      </c>
      <c r="I17" s="151"/>
      <c r="J17" s="151"/>
      <c r="K17" s="151">
        <f>F17+G17+H17</f>
        <v>176096</v>
      </c>
      <c r="L17" s="151">
        <v>386406</v>
      </c>
      <c r="M17" s="186">
        <f>M15</f>
        <v>7000</v>
      </c>
      <c r="N17" s="186">
        <f>N15</f>
        <v>152000</v>
      </c>
      <c r="O17" s="186">
        <v>6846</v>
      </c>
      <c r="P17" s="186">
        <v>50000</v>
      </c>
      <c r="Q17" s="186">
        <v>16060</v>
      </c>
      <c r="R17" s="186">
        <v>100000</v>
      </c>
      <c r="S17" s="186">
        <v>3000</v>
      </c>
      <c r="T17" s="186">
        <v>1500</v>
      </c>
      <c r="U17" s="186">
        <v>50000</v>
      </c>
      <c r="V17" s="186">
        <v>106389</v>
      </c>
      <c r="W17" s="186">
        <f>W15</f>
        <v>74373</v>
      </c>
      <c r="X17" s="186">
        <v>15500</v>
      </c>
      <c r="Y17" s="186">
        <f>Y15</f>
        <v>15516</v>
      </c>
      <c r="Z17" s="186">
        <f>Z15</f>
        <v>1000</v>
      </c>
      <c r="AA17" s="186">
        <v>20465</v>
      </c>
      <c r="AB17" s="186">
        <v>-4246</v>
      </c>
      <c r="AC17" s="186">
        <v>24711</v>
      </c>
      <c r="AD17" s="186"/>
      <c r="AE17" s="186"/>
      <c r="AF17" s="186">
        <v>513260</v>
      </c>
    </row>
    <row r="18" spans="1:32" s="50" customFormat="1" ht="42" customHeight="1">
      <c r="A18" s="49"/>
      <c r="B18" s="87" t="s">
        <v>140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50" customFormat="1" ht="23.25" customHeight="1">
      <c r="A19" s="49"/>
      <c r="B19" s="133"/>
      <c r="C19" s="133"/>
      <c r="D19" s="133"/>
      <c r="E19" s="133"/>
      <c r="F19" s="133"/>
      <c r="G19" s="223"/>
      <c r="H19" s="133"/>
      <c r="I19" s="133"/>
      <c r="J19" s="133"/>
      <c r="K19" s="133"/>
      <c r="L19" s="20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50" customFormat="1" ht="23.25" customHeight="1">
      <c r="A20" s="49"/>
      <c r="B20" s="133"/>
      <c r="C20" s="133"/>
      <c r="D20" s="133"/>
      <c r="E20" s="133"/>
      <c r="F20" s="133"/>
      <c r="G20" s="223"/>
      <c r="H20" s="133"/>
      <c r="I20" s="133"/>
      <c r="J20" s="133"/>
      <c r="K20" s="133"/>
      <c r="L20" s="20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50" customFormat="1" ht="29.25" customHeight="1">
      <c r="A21" s="49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50" customFormat="1" ht="27.75" customHeight="1">
      <c r="A22" s="49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32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32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3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:3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2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2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:3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2:3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2:3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2:3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2:32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2:32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2:32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2:32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2:32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2:32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2:32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:32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2:32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2:32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2:32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32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2:32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2:32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2:32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2:32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2:32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2:32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2:32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2:32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2:32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2:32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2:32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2:32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2:32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2:32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2:32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2:3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2:32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2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2:32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2:32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2:32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2:32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2:32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2:32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2:32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2:32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2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2:32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2:32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2:32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2:32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2:32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2:32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2:32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2:3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2:32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2:32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2:32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2:32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2:32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2:32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2:32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2:32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:32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2:32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2:32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2:32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2:32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2:32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2:32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2:32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2:32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2:32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2:32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2:32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2:32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2:32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2:32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2:32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2:32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2:32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2:32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2:32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2:32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2:32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2:32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2:32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2:32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2:32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:32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:32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:32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2:32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2:32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</sheetData>
  <sheetProtection/>
  <mergeCells count="42">
    <mergeCell ref="D9:D11"/>
    <mergeCell ref="E9:E11"/>
    <mergeCell ref="F9:F11"/>
    <mergeCell ref="H9:H11"/>
    <mergeCell ref="I9:I11"/>
    <mergeCell ref="J9:J11"/>
    <mergeCell ref="P10:P11"/>
    <mergeCell ref="Q10:Q11"/>
    <mergeCell ref="R10:R11"/>
    <mergeCell ref="S10:S11"/>
    <mergeCell ref="T10:T11"/>
    <mergeCell ref="U10:U11"/>
    <mergeCell ref="AD2:AG2"/>
    <mergeCell ref="B1:AF1"/>
    <mergeCell ref="B3:AF3"/>
    <mergeCell ref="B5:B11"/>
    <mergeCell ref="C5:C11"/>
    <mergeCell ref="D5:K5"/>
    <mergeCell ref="K6:K11"/>
    <mergeCell ref="D8:J8"/>
    <mergeCell ref="D6:E7"/>
    <mergeCell ref="AE9:AE10"/>
    <mergeCell ref="AD5:AE5"/>
    <mergeCell ref="I6:J7"/>
    <mergeCell ref="AD6:AE7"/>
    <mergeCell ref="AF6:AF11"/>
    <mergeCell ref="M8:AE8"/>
    <mergeCell ref="M5:Z5"/>
    <mergeCell ref="L9:L11"/>
    <mergeCell ref="M9:U9"/>
    <mergeCell ref="W9:Z9"/>
    <mergeCell ref="AD9:AD10"/>
    <mergeCell ref="V9:V11"/>
    <mergeCell ref="AA9:AA11"/>
    <mergeCell ref="AB9:AC9"/>
    <mergeCell ref="W10:X10"/>
    <mergeCell ref="Y10:Z10"/>
    <mergeCell ref="F6:H7"/>
    <mergeCell ref="M6:AC7"/>
    <mergeCell ref="M10:M11"/>
    <mergeCell ref="N10:N11"/>
    <mergeCell ref="O10:O11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90" workbookViewId="0" topLeftCell="B18">
      <selection activeCell="I15" sqref="I15"/>
    </sheetView>
  </sheetViews>
  <sheetFormatPr defaultColWidth="9.16015625" defaultRowHeight="12.75"/>
  <cols>
    <col min="1" max="1" width="3.83203125" style="6" hidden="1" customWidth="1"/>
    <col min="2" max="2" width="15.16015625" style="36" customWidth="1"/>
    <col min="3" max="3" width="14" style="36" customWidth="1"/>
    <col min="4" max="4" width="16" style="36" customWidth="1"/>
    <col min="5" max="5" width="48.5" style="6" customWidth="1"/>
    <col min="6" max="6" width="45" style="6" customWidth="1"/>
    <col min="7" max="10" width="21.16015625" style="6" customWidth="1"/>
    <col min="11" max="16384" width="9.16015625" style="5" customWidth="1"/>
  </cols>
  <sheetData>
    <row r="1" spans="1:10" s="20" customFormat="1" ht="22.5" customHeight="1">
      <c r="A1" s="19"/>
      <c r="B1" s="254"/>
      <c r="C1" s="254"/>
      <c r="D1" s="254"/>
      <c r="E1" s="254"/>
      <c r="F1" s="254"/>
      <c r="G1" s="254"/>
      <c r="H1" s="254"/>
      <c r="I1" s="254"/>
      <c r="J1" s="254"/>
    </row>
    <row r="2" spans="7:10" ht="69.75" customHeight="1">
      <c r="G2" s="236" t="s">
        <v>175</v>
      </c>
      <c r="H2" s="236"/>
      <c r="I2" s="236"/>
      <c r="J2" s="236"/>
    </row>
    <row r="3" spans="1:10" ht="25.5" customHeight="1">
      <c r="A3" s="3"/>
      <c r="B3" s="333" t="s">
        <v>154</v>
      </c>
      <c r="C3" s="334"/>
      <c r="D3" s="334"/>
      <c r="E3" s="334"/>
      <c r="F3" s="334"/>
      <c r="G3" s="334"/>
      <c r="H3" s="334"/>
      <c r="I3" s="334"/>
      <c r="J3" s="334"/>
    </row>
    <row r="4" spans="2:10" ht="8.25" customHeight="1">
      <c r="B4" s="37"/>
      <c r="C4" s="38"/>
      <c r="D4" s="38"/>
      <c r="E4" s="7"/>
      <c r="F4" s="42"/>
      <c r="G4" s="42"/>
      <c r="H4" s="43"/>
      <c r="I4" s="42"/>
      <c r="J4" s="26" t="s">
        <v>26</v>
      </c>
    </row>
    <row r="5" spans="1:10" ht="82.5" customHeight="1">
      <c r="A5" s="41"/>
      <c r="B5" s="23" t="s">
        <v>107</v>
      </c>
      <c r="C5" s="128" t="s">
        <v>111</v>
      </c>
      <c r="D5" s="128" t="s">
        <v>112</v>
      </c>
      <c r="E5" s="128" t="s">
        <v>113</v>
      </c>
      <c r="F5" s="129" t="s">
        <v>114</v>
      </c>
      <c r="G5" s="129" t="s">
        <v>115</v>
      </c>
      <c r="H5" s="129" t="s">
        <v>116</v>
      </c>
      <c r="I5" s="129" t="s">
        <v>117</v>
      </c>
      <c r="J5" s="129" t="s">
        <v>118</v>
      </c>
    </row>
    <row r="6" spans="1:10" ht="19.5" customHeight="1">
      <c r="A6" s="41"/>
      <c r="B6" s="23">
        <v>1</v>
      </c>
      <c r="C6" s="23">
        <v>2</v>
      </c>
      <c r="D6" s="23">
        <v>3</v>
      </c>
      <c r="E6" s="46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</row>
    <row r="7" spans="1:10" s="12" customFormat="1" ht="29.25" customHeight="1">
      <c r="A7" s="11"/>
      <c r="B7" s="39" t="s">
        <v>23</v>
      </c>
      <c r="C7" s="39"/>
      <c r="D7" s="39"/>
      <c r="E7" s="28" t="s">
        <v>27</v>
      </c>
      <c r="F7" s="29"/>
      <c r="G7" s="29"/>
      <c r="H7" s="29"/>
      <c r="I7" s="29"/>
      <c r="J7" s="29"/>
    </row>
    <row r="8" spans="2:10" ht="30" customHeight="1">
      <c r="B8" s="39" t="s">
        <v>25</v>
      </c>
      <c r="C8" s="39"/>
      <c r="D8" s="39"/>
      <c r="E8" s="28" t="s">
        <v>49</v>
      </c>
      <c r="F8" s="30"/>
      <c r="G8" s="30"/>
      <c r="H8" s="30"/>
      <c r="I8" s="30"/>
      <c r="J8" s="30"/>
    </row>
    <row r="9" spans="2:10" ht="0.75" customHeight="1">
      <c r="B9" s="56" t="s">
        <v>57</v>
      </c>
      <c r="C9" s="56" t="s">
        <v>81</v>
      </c>
      <c r="D9" s="97"/>
      <c r="E9" s="97" t="s">
        <v>58</v>
      </c>
      <c r="F9" s="30"/>
      <c r="G9" s="30"/>
      <c r="H9" s="30"/>
      <c r="I9" s="30"/>
      <c r="J9" s="30"/>
    </row>
    <row r="10" spans="2:10" ht="9.75" customHeight="1" hidden="1">
      <c r="B10" s="56" t="s">
        <v>29</v>
      </c>
      <c r="C10" s="59" t="s">
        <v>28</v>
      </c>
      <c r="D10" s="59" t="s">
        <v>14</v>
      </c>
      <c r="E10" s="94" t="s">
        <v>56</v>
      </c>
      <c r="F10" s="33" t="s">
        <v>54</v>
      </c>
      <c r="G10" s="30"/>
      <c r="H10" s="30"/>
      <c r="I10" s="30"/>
      <c r="J10" s="33"/>
    </row>
    <row r="11" spans="2:10" ht="35.25" customHeight="1">
      <c r="B11" s="56" t="s">
        <v>63</v>
      </c>
      <c r="C11" s="59" t="s">
        <v>82</v>
      </c>
      <c r="D11" s="59"/>
      <c r="E11" s="94" t="s">
        <v>64</v>
      </c>
      <c r="F11" s="33"/>
      <c r="G11" s="30"/>
      <c r="H11" s="30"/>
      <c r="I11" s="30">
        <f>I12</f>
        <v>23674</v>
      </c>
      <c r="J11" s="33"/>
    </row>
    <row r="12" spans="2:10" ht="35.25" customHeight="1">
      <c r="B12" s="56" t="s">
        <v>187</v>
      </c>
      <c r="C12" s="59" t="s">
        <v>188</v>
      </c>
      <c r="D12" s="59" t="s">
        <v>219</v>
      </c>
      <c r="E12" s="94" t="s">
        <v>220</v>
      </c>
      <c r="F12" s="33" t="s">
        <v>54</v>
      </c>
      <c r="G12" s="69">
        <v>2019</v>
      </c>
      <c r="H12" s="30"/>
      <c r="I12" s="30">
        <v>23674</v>
      </c>
      <c r="J12" s="33"/>
    </row>
    <row r="13" spans="2:10" ht="35.25" customHeight="1">
      <c r="B13" s="56" t="s">
        <v>67</v>
      </c>
      <c r="C13" s="59" t="s">
        <v>266</v>
      </c>
      <c r="D13" s="59"/>
      <c r="E13" s="98" t="s">
        <v>68</v>
      </c>
      <c r="F13" s="33"/>
      <c r="G13" s="69"/>
      <c r="H13" s="30"/>
      <c r="I13" s="30">
        <v>-20000</v>
      </c>
      <c r="J13" s="33"/>
    </row>
    <row r="14" spans="2:10" ht="35.25" customHeight="1">
      <c r="B14" s="56" t="s">
        <v>267</v>
      </c>
      <c r="C14" s="59" t="s">
        <v>268</v>
      </c>
      <c r="D14" s="59" t="s">
        <v>269</v>
      </c>
      <c r="E14" s="94" t="s">
        <v>270</v>
      </c>
      <c r="F14" s="33" t="s">
        <v>54</v>
      </c>
      <c r="G14" s="69">
        <v>2019</v>
      </c>
      <c r="H14" s="30"/>
      <c r="I14" s="30">
        <v>-20000</v>
      </c>
      <c r="J14" s="33"/>
    </row>
    <row r="15" spans="2:10" ht="21.75" customHeight="1">
      <c r="B15" s="56" t="s">
        <v>151</v>
      </c>
      <c r="C15" s="61">
        <v>6000</v>
      </c>
      <c r="D15" s="59"/>
      <c r="E15" s="64" t="s">
        <v>152</v>
      </c>
      <c r="F15" s="33"/>
      <c r="G15" s="33"/>
      <c r="H15" s="33"/>
      <c r="I15" s="156">
        <f>I18+I19+I20+I21+I22+I23</f>
        <v>132830</v>
      </c>
      <c r="J15" s="79"/>
    </row>
    <row r="16" spans="2:10" ht="15" hidden="1">
      <c r="B16" s="76" t="s">
        <v>70</v>
      </c>
      <c r="C16" s="77">
        <v>7200</v>
      </c>
      <c r="D16" s="76"/>
      <c r="E16" s="65" t="s">
        <v>50</v>
      </c>
      <c r="F16" s="33"/>
      <c r="G16" s="33"/>
      <c r="H16" s="33"/>
      <c r="I16" s="33"/>
      <c r="J16" s="79"/>
    </row>
    <row r="17" spans="2:10" ht="16.5" customHeight="1" hidden="1">
      <c r="B17" s="59" t="s">
        <v>41</v>
      </c>
      <c r="C17" s="63">
        <v>7220</v>
      </c>
      <c r="D17" s="59" t="s">
        <v>42</v>
      </c>
      <c r="E17" s="60" t="s">
        <v>71</v>
      </c>
      <c r="F17" s="33" t="s">
        <v>96</v>
      </c>
      <c r="G17" s="33"/>
      <c r="H17" s="33"/>
      <c r="I17" s="33"/>
      <c r="J17" s="79"/>
    </row>
    <row r="18" spans="2:10" ht="33" customHeight="1">
      <c r="B18" s="76" t="s">
        <v>145</v>
      </c>
      <c r="C18" s="77">
        <v>6030</v>
      </c>
      <c r="D18" s="76"/>
      <c r="E18" s="65" t="s">
        <v>153</v>
      </c>
      <c r="F18" s="150" t="s">
        <v>262</v>
      </c>
      <c r="G18" s="172">
        <v>2019</v>
      </c>
      <c r="H18" s="33"/>
      <c r="I18" s="156">
        <v>2500</v>
      </c>
      <c r="J18" s="79"/>
    </row>
    <row r="19" spans="2:10" ht="31.5" customHeight="1">
      <c r="B19" s="72"/>
      <c r="C19" s="73"/>
      <c r="D19" s="72"/>
      <c r="E19" s="78"/>
      <c r="F19" s="150" t="s">
        <v>263</v>
      </c>
      <c r="G19" s="172">
        <v>2019</v>
      </c>
      <c r="H19" s="33"/>
      <c r="I19" s="156">
        <v>-2528</v>
      </c>
      <c r="J19" s="79"/>
    </row>
    <row r="20" spans="2:10" ht="33.75" customHeight="1">
      <c r="B20" s="72"/>
      <c r="C20" s="73"/>
      <c r="D20" s="72"/>
      <c r="E20" s="78"/>
      <c r="F20" s="150" t="s">
        <v>221</v>
      </c>
      <c r="G20" s="172">
        <v>2019</v>
      </c>
      <c r="H20" s="33"/>
      <c r="I20" s="156">
        <v>13830</v>
      </c>
      <c r="J20" s="79"/>
    </row>
    <row r="21" spans="2:10" ht="30" customHeight="1">
      <c r="B21" s="72"/>
      <c r="C21" s="73"/>
      <c r="D21" s="72"/>
      <c r="E21" s="78"/>
      <c r="F21" s="150" t="s">
        <v>264</v>
      </c>
      <c r="G21" s="172">
        <v>2019</v>
      </c>
      <c r="H21" s="33"/>
      <c r="I21" s="156">
        <v>108300</v>
      </c>
      <c r="J21" s="79"/>
    </row>
    <row r="22" spans="2:10" ht="33" customHeight="1">
      <c r="B22" s="72"/>
      <c r="C22" s="73"/>
      <c r="D22" s="72"/>
      <c r="E22" s="78"/>
      <c r="F22" s="150" t="s">
        <v>265</v>
      </c>
      <c r="G22" s="172">
        <v>2019</v>
      </c>
      <c r="H22" s="33"/>
      <c r="I22" s="156">
        <v>2328</v>
      </c>
      <c r="J22" s="79"/>
    </row>
    <row r="23" spans="2:10" ht="28.5" customHeight="1">
      <c r="B23" s="76"/>
      <c r="C23" s="77"/>
      <c r="D23" s="76"/>
      <c r="E23" s="65"/>
      <c r="F23" s="150" t="s">
        <v>261</v>
      </c>
      <c r="G23" s="172">
        <v>2019</v>
      </c>
      <c r="H23" s="33"/>
      <c r="I23" s="156">
        <v>8400</v>
      </c>
      <c r="J23" s="79"/>
    </row>
    <row r="24" spans="2:10" ht="26.25" customHeight="1">
      <c r="B24" s="72" t="s">
        <v>200</v>
      </c>
      <c r="C24" s="73">
        <v>7000</v>
      </c>
      <c r="D24" s="72"/>
      <c r="E24" s="78" t="s">
        <v>208</v>
      </c>
      <c r="F24" s="33"/>
      <c r="G24" s="33"/>
      <c r="H24" s="33"/>
      <c r="I24" s="156"/>
      <c r="J24" s="79"/>
    </row>
    <row r="25" spans="2:10" ht="26.25" customHeight="1">
      <c r="B25" s="72" t="s">
        <v>201</v>
      </c>
      <c r="C25" s="73">
        <v>7400</v>
      </c>
      <c r="D25" s="72"/>
      <c r="E25" s="204" t="s">
        <v>222</v>
      </c>
      <c r="F25" s="150"/>
      <c r="G25" s="33"/>
      <c r="H25" s="33"/>
      <c r="I25" s="156">
        <f>I26+I27</f>
        <v>38000</v>
      </c>
      <c r="J25" s="79"/>
    </row>
    <row r="26" spans="2:10" ht="50.25" customHeight="1">
      <c r="B26" s="72" t="s">
        <v>91</v>
      </c>
      <c r="C26" s="73">
        <v>7461</v>
      </c>
      <c r="D26" s="72" t="s">
        <v>204</v>
      </c>
      <c r="E26" s="78" t="s">
        <v>223</v>
      </c>
      <c r="F26" s="150" t="s">
        <v>224</v>
      </c>
      <c r="G26" s="172">
        <v>2019</v>
      </c>
      <c r="H26" s="33"/>
      <c r="I26" s="156">
        <v>13000</v>
      </c>
      <c r="J26" s="79"/>
    </row>
    <row r="27" spans="2:10" ht="30" customHeight="1">
      <c r="B27" s="72"/>
      <c r="C27" s="73"/>
      <c r="D27" s="72"/>
      <c r="E27" s="78"/>
      <c r="F27" s="150" t="s">
        <v>225</v>
      </c>
      <c r="G27" s="172">
        <v>2019</v>
      </c>
      <c r="H27" s="33"/>
      <c r="I27" s="156">
        <v>25000</v>
      </c>
      <c r="J27" s="79"/>
    </row>
    <row r="28" spans="2:10" ht="19.5" customHeight="1">
      <c r="B28" s="31"/>
      <c r="C28" s="31" t="s">
        <v>127</v>
      </c>
      <c r="D28" s="40" t="s">
        <v>127</v>
      </c>
      <c r="E28" s="28" t="s">
        <v>126</v>
      </c>
      <c r="F28" s="126" t="s">
        <v>127</v>
      </c>
      <c r="G28" s="126" t="s">
        <v>127</v>
      </c>
      <c r="H28" s="126" t="s">
        <v>127</v>
      </c>
      <c r="I28" s="200">
        <f>I15+I11+I25+I13</f>
        <v>174504</v>
      </c>
      <c r="J28" s="127" t="s">
        <v>127</v>
      </c>
    </row>
    <row r="29" spans="2:17" ht="42.75" customHeight="1">
      <c r="B29" s="332" t="s">
        <v>141</v>
      </c>
      <c r="C29" s="332"/>
      <c r="D29" s="332"/>
      <c r="E29" s="332"/>
      <c r="F29" s="332"/>
      <c r="G29" s="332"/>
      <c r="H29" s="332"/>
      <c r="I29" s="332"/>
      <c r="J29" s="332"/>
      <c r="K29" s="45"/>
      <c r="L29" s="45"/>
      <c r="M29" s="45"/>
      <c r="N29" s="45"/>
      <c r="O29" s="45"/>
      <c r="P29" s="45"/>
      <c r="Q29" s="45"/>
    </row>
    <row r="30" spans="2:17" ht="20.25" customHeight="1">
      <c r="B30" s="335"/>
      <c r="C30" s="335"/>
      <c r="D30" s="335"/>
      <c r="E30" s="335"/>
      <c r="F30" s="335"/>
      <c r="G30" s="335"/>
      <c r="H30" s="335"/>
      <c r="I30" s="335"/>
      <c r="J30" s="336"/>
      <c r="K30" s="336"/>
      <c r="L30" s="336"/>
      <c r="M30" s="336"/>
      <c r="N30" s="336"/>
      <c r="O30" s="336"/>
      <c r="P30" s="336"/>
      <c r="Q30" s="336"/>
    </row>
    <row r="31" spans="2:17" ht="20.25" customHeight="1"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</row>
    <row r="32" spans="2:17" ht="36.75" customHeight="1">
      <c r="B32" s="331"/>
      <c r="C32" s="331"/>
      <c r="D32" s="331"/>
      <c r="E32" s="331"/>
      <c r="F32" s="331"/>
      <c r="G32" s="331"/>
      <c r="H32" s="331"/>
      <c r="I32" s="331"/>
      <c r="J32" s="331"/>
      <c r="K32" s="48"/>
      <c r="L32" s="48"/>
      <c r="M32" s="48"/>
      <c r="N32" s="48"/>
      <c r="O32" s="48"/>
      <c r="P32" s="48"/>
      <c r="Q32" s="48"/>
    </row>
    <row r="33" spans="2:17" ht="21" customHeight="1"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</row>
  </sheetData>
  <sheetProtection/>
  <mergeCells count="9">
    <mergeCell ref="B33:Q33"/>
    <mergeCell ref="B32:J32"/>
    <mergeCell ref="B29:J29"/>
    <mergeCell ref="G2:J2"/>
    <mergeCell ref="B1:J1"/>
    <mergeCell ref="B3:J3"/>
    <mergeCell ref="B31:Q31"/>
    <mergeCell ref="B30:I30"/>
    <mergeCell ref="J30:Q3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SheetLayoutView="100" zoomScalePageLayoutView="0" workbookViewId="0" topLeftCell="D31">
      <selection activeCell="L23" sqref="L23:M23"/>
    </sheetView>
  </sheetViews>
  <sheetFormatPr defaultColWidth="9.16015625" defaultRowHeight="12.75"/>
  <cols>
    <col min="1" max="1" width="3.83203125" style="6" hidden="1" customWidth="1"/>
    <col min="2" max="2" width="16.5" style="36" hidden="1" customWidth="1"/>
    <col min="3" max="3" width="15.5" style="36" hidden="1" customWidth="1"/>
    <col min="4" max="4" width="13.5" style="36" customWidth="1"/>
    <col min="5" max="5" width="10.66015625" style="36" customWidth="1"/>
    <col min="6" max="6" width="12.83203125" style="36" customWidth="1"/>
    <col min="7" max="7" width="48" style="6" customWidth="1"/>
    <col min="8" max="8" width="28.33203125" style="6" customWidth="1"/>
    <col min="9" max="9" width="19.16015625" style="6" customWidth="1"/>
    <col min="10" max="10" width="23" style="6" customWidth="1"/>
    <col min="11" max="11" width="15" style="6" customWidth="1"/>
    <col min="12" max="13" width="21.16015625" style="6" customWidth="1"/>
    <col min="14" max="16384" width="9.16015625" style="5" customWidth="1"/>
  </cols>
  <sheetData>
    <row r="1" spans="1:13" s="20" customFormat="1" ht="13.5" customHeight="1">
      <c r="A1" s="19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1:13" ht="71.25" customHeight="1">
      <c r="K2" s="236" t="s">
        <v>176</v>
      </c>
      <c r="L2" s="236"/>
      <c r="M2" s="236"/>
    </row>
    <row r="3" spans="1:13" ht="74.25" customHeight="1">
      <c r="A3" s="3"/>
      <c r="B3" s="333" t="s">
        <v>158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2:13" ht="10.5" customHeight="1">
      <c r="B4" s="114"/>
      <c r="C4" s="115"/>
      <c r="D4" s="115"/>
      <c r="E4" s="115"/>
      <c r="F4" s="115"/>
      <c r="G4" s="42"/>
      <c r="H4" s="42"/>
      <c r="I4" s="42"/>
      <c r="J4" s="42"/>
      <c r="K4" s="42"/>
      <c r="L4" s="43"/>
      <c r="M4" s="116" t="s">
        <v>26</v>
      </c>
    </row>
    <row r="5" spans="1:13" ht="18.75">
      <c r="A5" s="120"/>
      <c r="B5" s="121"/>
      <c r="C5" s="122"/>
      <c r="D5" s="342" t="s">
        <v>119</v>
      </c>
      <c r="E5" s="342" t="s">
        <v>120</v>
      </c>
      <c r="F5" s="342" t="s">
        <v>121</v>
      </c>
      <c r="G5" s="342" t="s">
        <v>122</v>
      </c>
      <c r="H5" s="341" t="s">
        <v>16</v>
      </c>
      <c r="I5" s="341" t="s">
        <v>123</v>
      </c>
      <c r="J5" s="341" t="s">
        <v>106</v>
      </c>
      <c r="K5" s="237" t="s">
        <v>5</v>
      </c>
      <c r="L5" s="344" t="s">
        <v>124</v>
      </c>
      <c r="M5" s="345"/>
    </row>
    <row r="6" spans="1:13" ht="107.25" customHeight="1">
      <c r="A6" s="120"/>
      <c r="B6" s="23" t="s">
        <v>18</v>
      </c>
      <c r="C6" s="23" t="s">
        <v>19</v>
      </c>
      <c r="D6" s="342"/>
      <c r="E6" s="342"/>
      <c r="F6" s="342"/>
      <c r="G6" s="342"/>
      <c r="H6" s="341"/>
      <c r="I6" s="341"/>
      <c r="J6" s="341"/>
      <c r="K6" s="237"/>
      <c r="L6" s="27" t="s">
        <v>105</v>
      </c>
      <c r="M6" s="27" t="s">
        <v>125</v>
      </c>
    </row>
    <row r="7" spans="1:13" ht="14.25" customHeight="1">
      <c r="A7" s="41"/>
      <c r="B7" s="44"/>
      <c r="C7" s="44"/>
      <c r="D7" s="44">
        <v>1</v>
      </c>
      <c r="E7" s="44">
        <v>2</v>
      </c>
      <c r="F7" s="44">
        <v>3</v>
      </c>
      <c r="G7" s="44">
        <v>4</v>
      </c>
      <c r="H7" s="119">
        <v>5</v>
      </c>
      <c r="I7" s="119">
        <v>6</v>
      </c>
      <c r="J7" s="119">
        <v>7</v>
      </c>
      <c r="K7" s="123">
        <v>8</v>
      </c>
      <c r="L7" s="124">
        <v>9</v>
      </c>
      <c r="M7" s="124">
        <v>10</v>
      </c>
    </row>
    <row r="8" spans="1:13" ht="25.5" customHeight="1">
      <c r="A8" s="41"/>
      <c r="B8" s="117" t="s">
        <v>23</v>
      </c>
      <c r="C8" s="44"/>
      <c r="D8" s="44">
        <v>2000000</v>
      </c>
      <c r="E8" s="44"/>
      <c r="F8" s="44"/>
      <c r="G8" s="118" t="s">
        <v>24</v>
      </c>
      <c r="H8" s="119"/>
      <c r="I8" s="119"/>
      <c r="J8" s="145"/>
      <c r="K8" s="145"/>
      <c r="L8" s="145"/>
      <c r="M8" s="145"/>
    </row>
    <row r="9" spans="1:13" s="50" customFormat="1" ht="30" customHeight="1">
      <c r="A9" s="54"/>
      <c r="B9" s="56" t="s">
        <v>57</v>
      </c>
      <c r="C9" s="56" t="s">
        <v>81</v>
      </c>
      <c r="D9" s="130" t="s">
        <v>25</v>
      </c>
      <c r="E9" s="56"/>
      <c r="F9" s="56"/>
      <c r="G9" s="57" t="s">
        <v>58</v>
      </c>
      <c r="H9" s="61"/>
      <c r="I9" s="61"/>
      <c r="J9" s="146"/>
      <c r="K9" s="146"/>
      <c r="L9" s="146"/>
      <c r="M9" s="146"/>
    </row>
    <row r="10" spans="1:13" s="12" customFormat="1" ht="72" customHeight="1" hidden="1">
      <c r="A10" s="11"/>
      <c r="B10" s="56" t="s">
        <v>29</v>
      </c>
      <c r="C10" s="59" t="s">
        <v>28</v>
      </c>
      <c r="D10" s="59"/>
      <c r="E10" s="59"/>
      <c r="F10" s="59" t="s">
        <v>14</v>
      </c>
      <c r="G10" s="60" t="s">
        <v>56</v>
      </c>
      <c r="H10" s="67" t="s">
        <v>30</v>
      </c>
      <c r="I10" s="67"/>
      <c r="J10" s="67"/>
      <c r="K10" s="68">
        <v>103000</v>
      </c>
      <c r="L10" s="68"/>
      <c r="M10" s="68">
        <v>103000</v>
      </c>
    </row>
    <row r="11" spans="1:13" s="58" customFormat="1" ht="27.75" customHeight="1" hidden="1">
      <c r="A11" s="55"/>
      <c r="B11" s="56" t="s">
        <v>63</v>
      </c>
      <c r="C11" s="56" t="s">
        <v>82</v>
      </c>
      <c r="D11" s="56"/>
      <c r="E11" s="56"/>
      <c r="F11" s="59"/>
      <c r="G11" s="64" t="s">
        <v>64</v>
      </c>
      <c r="H11" s="89"/>
      <c r="I11" s="89"/>
      <c r="J11" s="89"/>
      <c r="K11" s="90">
        <f>K12</f>
        <v>0</v>
      </c>
      <c r="L11" s="90"/>
      <c r="M11" s="90">
        <f>M12</f>
        <v>0</v>
      </c>
    </row>
    <row r="12" spans="2:13" ht="47.25" customHeight="1" hidden="1">
      <c r="B12" s="56" t="s">
        <v>31</v>
      </c>
      <c r="C12" s="59" t="s">
        <v>32</v>
      </c>
      <c r="D12" s="59"/>
      <c r="E12" s="59"/>
      <c r="F12" s="59" t="s">
        <v>33</v>
      </c>
      <c r="G12" s="60" t="s">
        <v>65</v>
      </c>
      <c r="H12" s="67" t="s">
        <v>34</v>
      </c>
      <c r="I12" s="67"/>
      <c r="J12" s="67"/>
      <c r="K12" s="148"/>
      <c r="L12" s="69"/>
      <c r="M12" s="69"/>
    </row>
    <row r="13" spans="1:13" s="50" customFormat="1" ht="31.5" customHeight="1" hidden="1">
      <c r="A13" s="49"/>
      <c r="B13" s="56" t="s">
        <v>61</v>
      </c>
      <c r="C13" s="56" t="s">
        <v>86</v>
      </c>
      <c r="D13" s="56"/>
      <c r="E13" s="56"/>
      <c r="F13" s="59"/>
      <c r="G13" s="64" t="s">
        <v>89</v>
      </c>
      <c r="H13" s="89"/>
      <c r="I13" s="89"/>
      <c r="J13" s="89"/>
      <c r="K13" s="149">
        <f>K14+K17</f>
        <v>100000</v>
      </c>
      <c r="L13" s="91"/>
      <c r="M13" s="91">
        <f>M14+M17</f>
        <v>100000</v>
      </c>
    </row>
    <row r="14" spans="2:13" ht="42" customHeight="1" hidden="1">
      <c r="B14" s="72" t="s">
        <v>83</v>
      </c>
      <c r="C14" s="72" t="s">
        <v>84</v>
      </c>
      <c r="D14" s="72"/>
      <c r="E14" s="72"/>
      <c r="F14" s="59"/>
      <c r="G14" s="71" t="s">
        <v>85</v>
      </c>
      <c r="H14" s="67"/>
      <c r="I14" s="67"/>
      <c r="J14" s="67"/>
      <c r="K14" s="148"/>
      <c r="L14" s="69"/>
      <c r="M14" s="69"/>
    </row>
    <row r="15" spans="2:13" ht="31.5" customHeight="1" hidden="1">
      <c r="B15" s="72" t="s">
        <v>60</v>
      </c>
      <c r="C15" s="73">
        <v>3130</v>
      </c>
      <c r="D15" s="73"/>
      <c r="E15" s="73"/>
      <c r="F15" s="72"/>
      <c r="G15" s="74" t="s">
        <v>59</v>
      </c>
      <c r="H15" s="67"/>
      <c r="I15" s="67"/>
      <c r="J15" s="67"/>
      <c r="K15" s="148"/>
      <c r="L15" s="69"/>
      <c r="M15" s="69"/>
    </row>
    <row r="16" spans="2:13" ht="21" customHeight="1" hidden="1">
      <c r="B16" s="59" t="s">
        <v>35</v>
      </c>
      <c r="C16" s="63">
        <v>3133</v>
      </c>
      <c r="D16" s="63"/>
      <c r="E16" s="63"/>
      <c r="F16" s="59" t="s">
        <v>36</v>
      </c>
      <c r="G16" s="62" t="s">
        <v>62</v>
      </c>
      <c r="H16" s="33" t="s">
        <v>37</v>
      </c>
      <c r="I16" s="33"/>
      <c r="J16" s="147"/>
      <c r="K16" s="148"/>
      <c r="L16" s="69"/>
      <c r="M16" s="69"/>
    </row>
    <row r="17" spans="2:13" ht="18" customHeight="1" hidden="1">
      <c r="B17" s="72" t="s">
        <v>87</v>
      </c>
      <c r="C17" s="73">
        <v>3240</v>
      </c>
      <c r="D17" s="73"/>
      <c r="E17" s="73"/>
      <c r="F17" s="72"/>
      <c r="G17" s="75" t="s">
        <v>66</v>
      </c>
      <c r="H17" s="67"/>
      <c r="I17" s="67"/>
      <c r="J17" s="67"/>
      <c r="K17" s="148">
        <v>100000</v>
      </c>
      <c r="L17" s="69"/>
      <c r="M17" s="69">
        <v>100000</v>
      </c>
    </row>
    <row r="18" spans="2:13" ht="31.5" customHeight="1" hidden="1">
      <c r="B18" s="337" t="s">
        <v>98</v>
      </c>
      <c r="C18" s="339">
        <v>3242</v>
      </c>
      <c r="D18" s="110"/>
      <c r="E18" s="110"/>
      <c r="F18" s="337" t="s">
        <v>38</v>
      </c>
      <c r="G18" s="339" t="s">
        <v>88</v>
      </c>
      <c r="H18" s="67" t="s">
        <v>30</v>
      </c>
      <c r="I18" s="67"/>
      <c r="J18" s="67"/>
      <c r="K18" s="148"/>
      <c r="L18" s="69"/>
      <c r="M18" s="69"/>
    </row>
    <row r="19" spans="2:13" ht="81.75" customHeight="1" hidden="1">
      <c r="B19" s="338"/>
      <c r="C19" s="340"/>
      <c r="D19" s="111"/>
      <c r="E19" s="111"/>
      <c r="F19" s="338"/>
      <c r="G19" s="340"/>
      <c r="H19" s="67" t="s">
        <v>39</v>
      </c>
      <c r="I19" s="67"/>
      <c r="J19" s="67"/>
      <c r="K19" s="148">
        <v>100000</v>
      </c>
      <c r="L19" s="69"/>
      <c r="M19" s="69">
        <v>100000</v>
      </c>
    </row>
    <row r="20" spans="1:13" s="50" customFormat="1" ht="21.75" customHeight="1" hidden="1">
      <c r="A20" s="49"/>
      <c r="B20" s="56" t="s">
        <v>67</v>
      </c>
      <c r="C20" s="61">
        <v>4000</v>
      </c>
      <c r="D20" s="61"/>
      <c r="E20" s="61"/>
      <c r="F20" s="59"/>
      <c r="G20" s="64" t="s">
        <v>68</v>
      </c>
      <c r="H20" s="89"/>
      <c r="I20" s="89"/>
      <c r="J20" s="89"/>
      <c r="K20" s="149">
        <f>K21</f>
        <v>0</v>
      </c>
      <c r="L20" s="91"/>
      <c r="M20" s="91">
        <f>M21</f>
        <v>0</v>
      </c>
    </row>
    <row r="21" spans="2:13" ht="30.75" customHeight="1" hidden="1">
      <c r="B21" s="76" t="s">
        <v>40</v>
      </c>
      <c r="C21" s="77">
        <v>4080</v>
      </c>
      <c r="D21" s="77"/>
      <c r="E21" s="77"/>
      <c r="F21" s="76"/>
      <c r="G21" s="65" t="s">
        <v>69</v>
      </c>
      <c r="H21" s="67"/>
      <c r="I21" s="67"/>
      <c r="J21" s="67"/>
      <c r="K21" s="148"/>
      <c r="L21" s="69"/>
      <c r="M21" s="69"/>
    </row>
    <row r="22" spans="2:13" ht="73.5" customHeight="1">
      <c r="B22" s="76"/>
      <c r="C22" s="77"/>
      <c r="D22" s="77">
        <v>211000</v>
      </c>
      <c r="E22" s="77">
        <v>1000</v>
      </c>
      <c r="F22" s="76"/>
      <c r="G22" s="65" t="s">
        <v>64</v>
      </c>
      <c r="H22" s="228"/>
      <c r="I22" s="228"/>
      <c r="J22" s="176">
        <f>K22+L22</f>
        <v>7000</v>
      </c>
      <c r="K22" s="177"/>
      <c r="L22" s="177">
        <f>L23</f>
        <v>7000</v>
      </c>
      <c r="M22" s="177">
        <f>M23</f>
        <v>7000</v>
      </c>
    </row>
    <row r="23" spans="2:13" ht="73.5" customHeight="1">
      <c r="B23" s="76"/>
      <c r="C23" s="77"/>
      <c r="D23" s="77">
        <v>211010</v>
      </c>
      <c r="E23" s="77">
        <v>1010</v>
      </c>
      <c r="F23" s="76" t="s">
        <v>219</v>
      </c>
      <c r="G23" s="65" t="s">
        <v>220</v>
      </c>
      <c r="H23" s="131" t="s">
        <v>159</v>
      </c>
      <c r="I23" s="131"/>
      <c r="J23" s="178">
        <f>K23+L23</f>
        <v>7000</v>
      </c>
      <c r="K23" s="179"/>
      <c r="L23" s="179">
        <v>7000</v>
      </c>
      <c r="M23" s="179">
        <v>7000</v>
      </c>
    </row>
    <row r="24" spans="2:13" ht="73.5" customHeight="1">
      <c r="B24" s="76"/>
      <c r="C24" s="77"/>
      <c r="D24" s="77">
        <v>213000</v>
      </c>
      <c r="E24" s="77">
        <v>3000</v>
      </c>
      <c r="F24" s="76"/>
      <c r="G24" s="57" t="s">
        <v>209</v>
      </c>
      <c r="H24" s="228"/>
      <c r="I24" s="228"/>
      <c r="J24" s="176">
        <f>K24+L24</f>
        <v>123000</v>
      </c>
      <c r="K24" s="176">
        <f>K25</f>
        <v>123000</v>
      </c>
      <c r="L24" s="177"/>
      <c r="M24" s="177"/>
    </row>
    <row r="25" spans="2:13" ht="73.5" customHeight="1">
      <c r="B25" s="76"/>
      <c r="C25" s="77"/>
      <c r="D25" s="77">
        <v>213100</v>
      </c>
      <c r="E25" s="77">
        <v>3100</v>
      </c>
      <c r="F25" s="76"/>
      <c r="G25" s="57" t="s">
        <v>196</v>
      </c>
      <c r="H25" s="228"/>
      <c r="I25" s="228"/>
      <c r="J25" s="176">
        <f>J26+J27</f>
        <v>123000</v>
      </c>
      <c r="K25" s="177">
        <f>K27+K26</f>
        <v>123000</v>
      </c>
      <c r="L25" s="177"/>
      <c r="M25" s="177"/>
    </row>
    <row r="26" spans="2:13" ht="73.5" customHeight="1">
      <c r="B26" s="76"/>
      <c r="C26" s="77"/>
      <c r="D26" s="77">
        <v>213133</v>
      </c>
      <c r="E26" s="77">
        <v>3133</v>
      </c>
      <c r="F26" s="76"/>
      <c r="G26" s="57" t="s">
        <v>251</v>
      </c>
      <c r="H26" s="131" t="s">
        <v>253</v>
      </c>
      <c r="I26" s="131" t="s">
        <v>254</v>
      </c>
      <c r="J26" s="178">
        <v>23000</v>
      </c>
      <c r="K26" s="179">
        <v>23000</v>
      </c>
      <c r="L26" s="177"/>
      <c r="M26" s="177"/>
    </row>
    <row r="27" spans="2:13" ht="82.5" customHeight="1">
      <c r="B27" s="76"/>
      <c r="C27" s="77"/>
      <c r="D27" s="77">
        <v>213140</v>
      </c>
      <c r="E27" s="77">
        <v>3140</v>
      </c>
      <c r="F27" s="76" t="s">
        <v>194</v>
      </c>
      <c r="G27" s="57" t="s">
        <v>199</v>
      </c>
      <c r="H27" s="131" t="s">
        <v>227</v>
      </c>
      <c r="I27" s="131" t="s">
        <v>160</v>
      </c>
      <c r="J27" s="178">
        <f>K27+L27</f>
        <v>100000</v>
      </c>
      <c r="K27" s="179">
        <v>100000</v>
      </c>
      <c r="L27" s="177"/>
      <c r="M27" s="177"/>
    </row>
    <row r="28" spans="2:13" ht="82.5" customHeight="1">
      <c r="B28" s="76"/>
      <c r="C28" s="77"/>
      <c r="D28" s="77">
        <v>214000</v>
      </c>
      <c r="E28" s="77">
        <v>4000</v>
      </c>
      <c r="F28" s="76" t="s">
        <v>269</v>
      </c>
      <c r="G28" s="57" t="s">
        <v>68</v>
      </c>
      <c r="H28" s="131"/>
      <c r="I28" s="131"/>
      <c r="J28" s="178"/>
      <c r="K28" s="177">
        <f>K29</f>
        <v>20000</v>
      </c>
      <c r="L28" s="177">
        <f>L29</f>
        <v>-20000</v>
      </c>
      <c r="M28" s="177">
        <f>M29</f>
        <v>-20000</v>
      </c>
    </row>
    <row r="29" spans="2:13" ht="98.25" customHeight="1">
      <c r="B29" s="76"/>
      <c r="C29" s="77"/>
      <c r="D29" s="77">
        <v>214060</v>
      </c>
      <c r="E29" s="77">
        <v>4060</v>
      </c>
      <c r="F29" s="76"/>
      <c r="G29" s="57" t="s">
        <v>272</v>
      </c>
      <c r="H29" s="131" t="s">
        <v>273</v>
      </c>
      <c r="I29" s="131" t="s">
        <v>171</v>
      </c>
      <c r="J29" s="178"/>
      <c r="K29" s="179">
        <v>20000</v>
      </c>
      <c r="L29" s="179">
        <v>-20000</v>
      </c>
      <c r="M29" s="179">
        <v>-20000</v>
      </c>
    </row>
    <row r="30" spans="1:13" s="50" customFormat="1" ht="28.5" customHeight="1">
      <c r="A30" s="49"/>
      <c r="B30" s="76"/>
      <c r="C30" s="77"/>
      <c r="D30" s="77">
        <v>216000</v>
      </c>
      <c r="E30" s="77">
        <v>6000</v>
      </c>
      <c r="F30" s="76"/>
      <c r="G30" s="57" t="s">
        <v>152</v>
      </c>
      <c r="H30" s="67"/>
      <c r="I30" s="131"/>
      <c r="J30" s="180">
        <f>J31</f>
        <v>132830</v>
      </c>
      <c r="K30" s="181"/>
      <c r="L30" s="177">
        <f>L31</f>
        <v>132830</v>
      </c>
      <c r="M30" s="177">
        <f>M31</f>
        <v>132830</v>
      </c>
    </row>
    <row r="31" spans="1:13" s="50" customFormat="1" ht="76.5" customHeight="1">
      <c r="A31" s="49"/>
      <c r="B31" s="76"/>
      <c r="C31" s="77"/>
      <c r="D31" s="77">
        <v>216030</v>
      </c>
      <c r="E31" s="77">
        <v>6030</v>
      </c>
      <c r="F31" s="76" t="s">
        <v>147</v>
      </c>
      <c r="G31" s="65" t="s">
        <v>161</v>
      </c>
      <c r="H31" s="131" t="s">
        <v>162</v>
      </c>
      <c r="I31" s="131" t="s">
        <v>171</v>
      </c>
      <c r="J31" s="182">
        <f>K31+L31</f>
        <v>132830</v>
      </c>
      <c r="K31" s="181">
        <v>0</v>
      </c>
      <c r="L31" s="179">
        <v>132830</v>
      </c>
      <c r="M31" s="179">
        <v>132830</v>
      </c>
    </row>
    <row r="32" spans="2:13" ht="39" customHeight="1">
      <c r="B32" s="72" t="s">
        <v>90</v>
      </c>
      <c r="C32" s="73">
        <v>7460</v>
      </c>
      <c r="D32" s="77">
        <v>217000</v>
      </c>
      <c r="E32" s="77">
        <v>7000</v>
      </c>
      <c r="F32" s="76"/>
      <c r="G32" s="65" t="s">
        <v>226</v>
      </c>
      <c r="H32" s="67"/>
      <c r="I32" s="67"/>
      <c r="J32" s="176">
        <f>J33</f>
        <v>38000</v>
      </c>
      <c r="K32" s="176">
        <f>K33</f>
        <v>0</v>
      </c>
      <c r="L32" s="176">
        <f>L33</f>
        <v>38000</v>
      </c>
      <c r="M32" s="176">
        <f>M33</f>
        <v>38000</v>
      </c>
    </row>
    <row r="33" spans="2:13" ht="75.75" customHeight="1">
      <c r="B33" s="59" t="s">
        <v>91</v>
      </c>
      <c r="C33" s="63">
        <v>7461</v>
      </c>
      <c r="D33" s="63">
        <v>217400</v>
      </c>
      <c r="E33" s="63">
        <v>7400</v>
      </c>
      <c r="F33" s="59" t="s">
        <v>80</v>
      </c>
      <c r="G33" s="204" t="s">
        <v>222</v>
      </c>
      <c r="H33" s="131"/>
      <c r="I33" s="131"/>
      <c r="J33" s="178">
        <f>K33+L33</f>
        <v>38000</v>
      </c>
      <c r="K33" s="177"/>
      <c r="L33" s="179">
        <f>L40</f>
        <v>38000</v>
      </c>
      <c r="M33" s="179">
        <f>M40</f>
        <v>38000</v>
      </c>
    </row>
    <row r="34" spans="1:13" s="50" customFormat="1" ht="39" customHeight="1" hidden="1">
      <c r="A34" s="49"/>
      <c r="B34" s="76" t="s">
        <v>74</v>
      </c>
      <c r="C34" s="77">
        <v>7600</v>
      </c>
      <c r="D34" s="77"/>
      <c r="E34" s="77"/>
      <c r="F34" s="76"/>
      <c r="G34" s="65" t="s">
        <v>51</v>
      </c>
      <c r="H34" s="131" t="s">
        <v>162</v>
      </c>
      <c r="I34" s="131" t="s">
        <v>172</v>
      </c>
      <c r="J34" s="182"/>
      <c r="K34" s="181"/>
      <c r="L34" s="181">
        <f>L35+L36</f>
        <v>0</v>
      </c>
      <c r="M34" s="181">
        <f>M35+M36</f>
        <v>0</v>
      </c>
    </row>
    <row r="35" spans="2:13" ht="57" customHeight="1" hidden="1">
      <c r="B35" s="59" t="s">
        <v>44</v>
      </c>
      <c r="C35" s="63">
        <v>7640</v>
      </c>
      <c r="D35" s="63"/>
      <c r="E35" s="63"/>
      <c r="F35" s="59" t="s">
        <v>45</v>
      </c>
      <c r="G35" s="60" t="s">
        <v>52</v>
      </c>
      <c r="H35" s="131" t="s">
        <v>162</v>
      </c>
      <c r="I35" s="131" t="s">
        <v>172</v>
      </c>
      <c r="J35" s="178"/>
      <c r="K35" s="177"/>
      <c r="L35" s="177"/>
      <c r="M35" s="177"/>
    </row>
    <row r="36" spans="2:13" ht="54" customHeight="1" hidden="1">
      <c r="B36" s="59" t="s">
        <v>46</v>
      </c>
      <c r="C36" s="63">
        <v>7670</v>
      </c>
      <c r="D36" s="63"/>
      <c r="E36" s="63"/>
      <c r="F36" s="59" t="s">
        <v>17</v>
      </c>
      <c r="G36" s="32" t="s">
        <v>53</v>
      </c>
      <c r="H36" s="131" t="s">
        <v>162</v>
      </c>
      <c r="I36" s="131" t="s">
        <v>172</v>
      </c>
      <c r="J36" s="178"/>
      <c r="K36" s="177"/>
      <c r="L36" s="177"/>
      <c r="M36" s="177"/>
    </row>
    <row r="37" spans="2:13" ht="25.5" customHeight="1" hidden="1">
      <c r="B37" s="80" t="s">
        <v>93</v>
      </c>
      <c r="C37" s="81">
        <v>8000</v>
      </c>
      <c r="D37" s="81"/>
      <c r="E37" s="81"/>
      <c r="F37" s="80"/>
      <c r="G37" s="82" t="s">
        <v>94</v>
      </c>
      <c r="H37" s="131" t="s">
        <v>162</v>
      </c>
      <c r="I37" s="131" t="s">
        <v>172</v>
      </c>
      <c r="J37" s="183"/>
      <c r="K37" s="184"/>
      <c r="L37" s="184">
        <f>L38</f>
        <v>0</v>
      </c>
      <c r="M37" s="184">
        <f>M38</f>
        <v>0</v>
      </c>
    </row>
    <row r="38" spans="2:13" ht="30.75" customHeight="1" hidden="1">
      <c r="B38" s="76" t="s">
        <v>75</v>
      </c>
      <c r="C38" s="77">
        <v>8300</v>
      </c>
      <c r="D38" s="77"/>
      <c r="E38" s="77"/>
      <c r="F38" s="56"/>
      <c r="G38" s="34" t="s">
        <v>55</v>
      </c>
      <c r="H38" s="131" t="s">
        <v>162</v>
      </c>
      <c r="I38" s="131" t="s">
        <v>172</v>
      </c>
      <c r="J38" s="178"/>
      <c r="K38" s="177"/>
      <c r="L38" s="177"/>
      <c r="M38" s="177"/>
    </row>
    <row r="39" spans="2:13" ht="36.75" customHeight="1" hidden="1">
      <c r="B39" s="72" t="s">
        <v>92</v>
      </c>
      <c r="C39" s="73">
        <v>8310</v>
      </c>
      <c r="D39" s="73"/>
      <c r="E39" s="73"/>
      <c r="F39" s="72"/>
      <c r="G39" s="35" t="s">
        <v>95</v>
      </c>
      <c r="H39" s="131" t="s">
        <v>162</v>
      </c>
      <c r="I39" s="131" t="s">
        <v>172</v>
      </c>
      <c r="J39" s="178"/>
      <c r="K39" s="177"/>
      <c r="L39" s="177"/>
      <c r="M39" s="177"/>
    </row>
    <row r="40" spans="2:13" ht="99.75" customHeight="1">
      <c r="B40" s="72"/>
      <c r="C40" s="73"/>
      <c r="D40" s="73">
        <v>217461</v>
      </c>
      <c r="E40" s="73">
        <v>7461</v>
      </c>
      <c r="F40" s="72" t="s">
        <v>204</v>
      </c>
      <c r="G40" s="78" t="s">
        <v>271</v>
      </c>
      <c r="H40" s="131" t="s">
        <v>162</v>
      </c>
      <c r="I40" s="131" t="s">
        <v>172</v>
      </c>
      <c r="J40" s="178">
        <f>L40</f>
        <v>38000</v>
      </c>
      <c r="K40" s="177"/>
      <c r="L40" s="179">
        <v>38000</v>
      </c>
      <c r="M40" s="179">
        <v>38000</v>
      </c>
    </row>
    <row r="41" spans="1:13" s="50" customFormat="1" ht="33.75" customHeight="1">
      <c r="A41" s="49"/>
      <c r="B41" s="59"/>
      <c r="C41" s="63"/>
      <c r="D41" s="63" t="s">
        <v>127</v>
      </c>
      <c r="E41" s="63" t="s">
        <v>127</v>
      </c>
      <c r="F41" s="59" t="s">
        <v>127</v>
      </c>
      <c r="G41" s="64" t="s">
        <v>105</v>
      </c>
      <c r="H41" s="92"/>
      <c r="I41" s="93"/>
      <c r="J41" s="185">
        <f>+J30+J32+J24+J22+J28</f>
        <v>300830</v>
      </c>
      <c r="K41" s="185">
        <f>+K30+K32+K24+K22+K28</f>
        <v>143000</v>
      </c>
      <c r="L41" s="185">
        <f>+L30+L32+L24+L22+L28</f>
        <v>157830</v>
      </c>
      <c r="M41" s="185">
        <f>+M30+M32+M24+M22+M28</f>
        <v>157830</v>
      </c>
    </row>
    <row r="43" spans="2:13" ht="23.25" customHeight="1"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2:20" ht="20.25" customHeight="1">
      <c r="B44" s="336" t="s">
        <v>142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47"/>
      <c r="O44" s="47"/>
      <c r="P44" s="47"/>
      <c r="Q44" s="47"/>
      <c r="R44" s="47"/>
      <c r="S44" s="47"/>
      <c r="T44" s="47"/>
    </row>
    <row r="45" spans="2:20" ht="20.25" customHeight="1"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</row>
    <row r="46" spans="2:20" ht="30.75" customHeight="1"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47"/>
      <c r="O46" s="47"/>
      <c r="P46" s="47"/>
      <c r="Q46" s="47"/>
      <c r="R46" s="47"/>
      <c r="S46" s="47"/>
      <c r="T46" s="47"/>
    </row>
    <row r="47" spans="2:20" ht="21" customHeight="1"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</row>
  </sheetData>
  <sheetProtection/>
  <mergeCells count="21">
    <mergeCell ref="K2:M2"/>
    <mergeCell ref="E5:E6"/>
    <mergeCell ref="B46:M46"/>
    <mergeCell ref="D5:D6"/>
    <mergeCell ref="B44:M44"/>
    <mergeCell ref="B45:T45"/>
    <mergeCell ref="B1:M1"/>
    <mergeCell ref="B3:M3"/>
    <mergeCell ref="K5:K6"/>
    <mergeCell ref="G5:G6"/>
    <mergeCell ref="H5:H6"/>
    <mergeCell ref="F18:F19"/>
    <mergeCell ref="G18:G19"/>
    <mergeCell ref="J5:J6"/>
    <mergeCell ref="F5:F6"/>
    <mergeCell ref="I5:I6"/>
    <mergeCell ref="B47:T47"/>
    <mergeCell ref="B43:M43"/>
    <mergeCell ref="L5:M5"/>
    <mergeCell ref="C18:C19"/>
    <mergeCell ref="B18:B19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KRIVENKO</cp:lastModifiedBy>
  <cp:lastPrinted>2019-05-22T12:39:35Z</cp:lastPrinted>
  <dcterms:created xsi:type="dcterms:W3CDTF">2014-01-17T10:52:16Z</dcterms:created>
  <dcterms:modified xsi:type="dcterms:W3CDTF">2019-05-23T07:18:21Z</dcterms:modified>
  <cp:category/>
  <cp:version/>
  <cp:contentType/>
  <cp:contentStatus/>
</cp:coreProperties>
</file>